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vfdprocom.sharepoint.com/sites/VFDProWorkingContent/Shared Documents/VFD/Training/Academy Presentations/Demonstration Files/"/>
    </mc:Choice>
  </mc:AlternateContent>
  <xr:revisionPtr revIDLastSave="22" documentId="8_{89CB6B2D-77F3-44EE-8F65-B3E6A5592BAA}" xr6:coauthVersionLast="47" xr6:coauthVersionMax="47" xr10:uidLastSave="{C5FDA712-E3C3-4F9C-B8EE-F162A3167E07}"/>
  <bookViews>
    <workbookView xWindow="-120" yWindow="-120" windowWidth="29040" windowHeight="15720" activeTab="1" xr2:uid="{00000000-000D-0000-FFFF-FFFF00000000}"/>
  </bookViews>
  <sheets>
    <sheet name="Account Transactions" sheetId="1" r:id="rId1"/>
    <sheet name="Nominal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2" l="1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B1" i="2" a="1"/>
  <c r="B1" i="2" s="1"/>
  <c r="A1" i="2" a="1"/>
  <c r="A1" i="2" s="1"/>
  <c r="S407" i="1"/>
  <c r="R407" i="1"/>
  <c r="Q407" i="1"/>
  <c r="P407" i="1"/>
  <c r="N407" i="1"/>
  <c r="M407" i="1"/>
  <c r="L407" i="1"/>
  <c r="S406" i="1"/>
  <c r="R406" i="1"/>
  <c r="Q406" i="1"/>
  <c r="P406" i="1"/>
  <c r="N406" i="1"/>
  <c r="M406" i="1"/>
  <c r="L406" i="1"/>
  <c r="S405" i="1"/>
  <c r="R405" i="1"/>
  <c r="Q405" i="1"/>
  <c r="P405" i="1"/>
  <c r="N405" i="1"/>
  <c r="M405" i="1"/>
  <c r="L405" i="1"/>
  <c r="S404" i="1"/>
  <c r="R404" i="1"/>
  <c r="Q404" i="1"/>
  <c r="P404" i="1"/>
  <c r="N404" i="1"/>
  <c r="M404" i="1"/>
  <c r="L404" i="1"/>
  <c r="S403" i="1"/>
  <c r="R403" i="1"/>
  <c r="Q403" i="1"/>
  <c r="P403" i="1"/>
  <c r="N403" i="1"/>
  <c r="M403" i="1"/>
  <c r="L403" i="1"/>
  <c r="S402" i="1"/>
  <c r="R402" i="1"/>
  <c r="Q402" i="1"/>
  <c r="P402" i="1"/>
  <c r="N402" i="1"/>
  <c r="M402" i="1"/>
  <c r="L402" i="1"/>
  <c r="S401" i="1"/>
  <c r="R401" i="1"/>
  <c r="Q401" i="1"/>
  <c r="P401" i="1"/>
  <c r="N401" i="1"/>
  <c r="M401" i="1"/>
  <c r="L401" i="1"/>
  <c r="S400" i="1"/>
  <c r="R400" i="1"/>
  <c r="Q400" i="1"/>
  <c r="P400" i="1"/>
  <c r="N400" i="1"/>
  <c r="M400" i="1"/>
  <c r="L400" i="1"/>
  <c r="S399" i="1"/>
  <c r="R399" i="1"/>
  <c r="Q399" i="1"/>
  <c r="P399" i="1"/>
  <c r="N399" i="1"/>
  <c r="M399" i="1"/>
  <c r="L399" i="1"/>
  <c r="S398" i="1"/>
  <c r="R398" i="1"/>
  <c r="Q398" i="1"/>
  <c r="P398" i="1"/>
  <c r="N398" i="1"/>
  <c r="M398" i="1"/>
  <c r="L398" i="1"/>
  <c r="S397" i="1"/>
  <c r="R397" i="1"/>
  <c r="Q397" i="1"/>
  <c r="P397" i="1"/>
  <c r="N397" i="1"/>
  <c r="M397" i="1"/>
  <c r="L397" i="1"/>
  <c r="S396" i="1"/>
  <c r="R396" i="1"/>
  <c r="Q396" i="1"/>
  <c r="P396" i="1"/>
  <c r="N396" i="1"/>
  <c r="M396" i="1"/>
  <c r="L396" i="1"/>
  <c r="S395" i="1"/>
  <c r="R395" i="1"/>
  <c r="Q395" i="1"/>
  <c r="P395" i="1"/>
  <c r="N395" i="1"/>
  <c r="M395" i="1"/>
  <c r="L395" i="1"/>
  <c r="S394" i="1"/>
  <c r="R394" i="1"/>
  <c r="Q394" i="1"/>
  <c r="P394" i="1"/>
  <c r="N394" i="1"/>
  <c r="M394" i="1"/>
  <c r="L394" i="1"/>
  <c r="S393" i="1"/>
  <c r="R393" i="1"/>
  <c r="Q393" i="1"/>
  <c r="P393" i="1"/>
  <c r="N393" i="1"/>
  <c r="M393" i="1"/>
  <c r="L393" i="1"/>
  <c r="S392" i="1"/>
  <c r="R392" i="1"/>
  <c r="Q392" i="1"/>
  <c r="P392" i="1"/>
  <c r="N392" i="1"/>
  <c r="M392" i="1"/>
  <c r="L392" i="1"/>
  <c r="S391" i="1"/>
  <c r="R391" i="1"/>
  <c r="Q391" i="1"/>
  <c r="P391" i="1"/>
  <c r="N391" i="1"/>
  <c r="M391" i="1"/>
  <c r="L391" i="1"/>
  <c r="S390" i="1"/>
  <c r="R390" i="1"/>
  <c r="Q390" i="1"/>
  <c r="P390" i="1"/>
  <c r="N390" i="1"/>
  <c r="M390" i="1"/>
  <c r="L390" i="1"/>
  <c r="S389" i="1"/>
  <c r="R389" i="1"/>
  <c r="Q389" i="1"/>
  <c r="P389" i="1"/>
  <c r="N389" i="1"/>
  <c r="M389" i="1"/>
  <c r="L389" i="1"/>
  <c r="S388" i="1"/>
  <c r="R388" i="1"/>
  <c r="Q388" i="1"/>
  <c r="P388" i="1"/>
  <c r="N388" i="1"/>
  <c r="M388" i="1"/>
  <c r="L388" i="1"/>
  <c r="S387" i="1"/>
  <c r="R387" i="1"/>
  <c r="Q387" i="1"/>
  <c r="P387" i="1"/>
  <c r="N387" i="1"/>
  <c r="M387" i="1"/>
  <c r="L387" i="1"/>
  <c r="S386" i="1"/>
  <c r="R386" i="1"/>
  <c r="Q386" i="1"/>
  <c r="P386" i="1"/>
  <c r="N386" i="1"/>
  <c r="M386" i="1"/>
  <c r="L386" i="1"/>
  <c r="S385" i="1"/>
  <c r="R385" i="1"/>
  <c r="Q385" i="1"/>
  <c r="P385" i="1"/>
  <c r="N385" i="1"/>
  <c r="M385" i="1"/>
  <c r="L385" i="1"/>
  <c r="S384" i="1"/>
  <c r="R384" i="1"/>
  <c r="Q384" i="1"/>
  <c r="P384" i="1"/>
  <c r="N384" i="1"/>
  <c r="M384" i="1"/>
  <c r="L384" i="1"/>
  <c r="S383" i="1"/>
  <c r="R383" i="1"/>
  <c r="Q383" i="1"/>
  <c r="P383" i="1"/>
  <c r="N383" i="1"/>
  <c r="M383" i="1"/>
  <c r="L383" i="1"/>
  <c r="S382" i="1"/>
  <c r="R382" i="1"/>
  <c r="Q382" i="1"/>
  <c r="P382" i="1"/>
  <c r="N382" i="1"/>
  <c r="M382" i="1"/>
  <c r="L382" i="1"/>
  <c r="S381" i="1"/>
  <c r="R381" i="1"/>
  <c r="Q381" i="1"/>
  <c r="P381" i="1"/>
  <c r="N381" i="1"/>
  <c r="M381" i="1"/>
  <c r="L381" i="1"/>
  <c r="S380" i="1"/>
  <c r="R380" i="1"/>
  <c r="Q380" i="1"/>
  <c r="P380" i="1"/>
  <c r="N380" i="1"/>
  <c r="M380" i="1"/>
  <c r="L380" i="1"/>
  <c r="S379" i="1"/>
  <c r="R379" i="1"/>
  <c r="Q379" i="1"/>
  <c r="P379" i="1"/>
  <c r="N379" i="1"/>
  <c r="M379" i="1"/>
  <c r="L379" i="1"/>
  <c r="S378" i="1"/>
  <c r="R378" i="1"/>
  <c r="Q378" i="1"/>
  <c r="P378" i="1"/>
  <c r="N378" i="1"/>
  <c r="M378" i="1"/>
  <c r="L378" i="1"/>
  <c r="S377" i="1"/>
  <c r="R377" i="1"/>
  <c r="Q377" i="1"/>
  <c r="P377" i="1"/>
  <c r="N377" i="1"/>
  <c r="M377" i="1"/>
  <c r="L377" i="1"/>
  <c r="S376" i="1"/>
  <c r="R376" i="1"/>
  <c r="Q376" i="1"/>
  <c r="P376" i="1"/>
  <c r="N376" i="1"/>
  <c r="M376" i="1"/>
  <c r="L376" i="1"/>
  <c r="S375" i="1"/>
  <c r="R375" i="1"/>
  <c r="Q375" i="1"/>
  <c r="P375" i="1"/>
  <c r="N375" i="1"/>
  <c r="M375" i="1"/>
  <c r="L375" i="1"/>
  <c r="S374" i="1"/>
  <c r="R374" i="1"/>
  <c r="Q374" i="1"/>
  <c r="P374" i="1"/>
  <c r="N374" i="1"/>
  <c r="M374" i="1"/>
  <c r="L374" i="1"/>
  <c r="S373" i="1"/>
  <c r="R373" i="1"/>
  <c r="Q373" i="1"/>
  <c r="P373" i="1"/>
  <c r="N373" i="1"/>
  <c r="M373" i="1"/>
  <c r="L373" i="1"/>
  <c r="S372" i="1"/>
  <c r="R372" i="1"/>
  <c r="Q372" i="1"/>
  <c r="P372" i="1"/>
  <c r="N372" i="1"/>
  <c r="M372" i="1"/>
  <c r="L372" i="1"/>
  <c r="S371" i="1"/>
  <c r="R371" i="1"/>
  <c r="Q371" i="1"/>
  <c r="P371" i="1"/>
  <c r="N371" i="1"/>
  <c r="M371" i="1"/>
  <c r="L371" i="1"/>
  <c r="S370" i="1"/>
  <c r="R370" i="1"/>
  <c r="Q370" i="1"/>
  <c r="P370" i="1"/>
  <c r="N370" i="1"/>
  <c r="M370" i="1"/>
  <c r="L370" i="1"/>
  <c r="S369" i="1"/>
  <c r="R369" i="1"/>
  <c r="Q369" i="1"/>
  <c r="P369" i="1"/>
  <c r="N369" i="1"/>
  <c r="M369" i="1"/>
  <c r="L369" i="1"/>
  <c r="S368" i="1"/>
  <c r="R368" i="1"/>
  <c r="Q368" i="1"/>
  <c r="P368" i="1"/>
  <c r="N368" i="1"/>
  <c r="M368" i="1"/>
  <c r="L368" i="1"/>
  <c r="S367" i="1"/>
  <c r="R367" i="1"/>
  <c r="Q367" i="1"/>
  <c r="P367" i="1"/>
  <c r="N367" i="1"/>
  <c r="M367" i="1"/>
  <c r="L367" i="1"/>
  <c r="S366" i="1"/>
  <c r="R366" i="1"/>
  <c r="Q366" i="1"/>
  <c r="P366" i="1"/>
  <c r="N366" i="1"/>
  <c r="M366" i="1"/>
  <c r="L366" i="1"/>
  <c r="S365" i="1"/>
  <c r="R365" i="1"/>
  <c r="Q365" i="1"/>
  <c r="P365" i="1"/>
  <c r="N365" i="1"/>
  <c r="M365" i="1"/>
  <c r="L365" i="1"/>
  <c r="S364" i="1"/>
  <c r="R364" i="1"/>
  <c r="Q364" i="1"/>
  <c r="P364" i="1"/>
  <c r="N364" i="1"/>
  <c r="M364" i="1"/>
  <c r="L364" i="1"/>
  <c r="S363" i="1"/>
  <c r="R363" i="1"/>
  <c r="Q363" i="1"/>
  <c r="P363" i="1"/>
  <c r="N363" i="1"/>
  <c r="M363" i="1"/>
  <c r="L363" i="1"/>
  <c r="S362" i="1"/>
  <c r="R362" i="1"/>
  <c r="Q362" i="1"/>
  <c r="P362" i="1"/>
  <c r="N362" i="1"/>
  <c r="M362" i="1"/>
  <c r="L362" i="1"/>
  <c r="S361" i="1"/>
  <c r="R361" i="1"/>
  <c r="Q361" i="1"/>
  <c r="P361" i="1"/>
  <c r="N361" i="1"/>
  <c r="M361" i="1"/>
  <c r="L361" i="1"/>
  <c r="S360" i="1"/>
  <c r="R360" i="1"/>
  <c r="Q360" i="1"/>
  <c r="P360" i="1"/>
  <c r="N360" i="1"/>
  <c r="M360" i="1"/>
  <c r="L360" i="1"/>
  <c r="S359" i="1"/>
  <c r="R359" i="1"/>
  <c r="Q359" i="1"/>
  <c r="P359" i="1"/>
  <c r="N359" i="1"/>
  <c r="M359" i="1"/>
  <c r="L359" i="1"/>
  <c r="S358" i="1"/>
  <c r="R358" i="1"/>
  <c r="Q358" i="1"/>
  <c r="P358" i="1"/>
  <c r="N358" i="1"/>
  <c r="M358" i="1"/>
  <c r="L358" i="1"/>
  <c r="S357" i="1"/>
  <c r="R357" i="1"/>
  <c r="Q357" i="1"/>
  <c r="P357" i="1"/>
  <c r="N357" i="1"/>
  <c r="M357" i="1"/>
  <c r="L357" i="1"/>
  <c r="S356" i="1"/>
  <c r="R356" i="1"/>
  <c r="Q356" i="1"/>
  <c r="P356" i="1"/>
  <c r="N356" i="1"/>
  <c r="M356" i="1"/>
  <c r="L356" i="1"/>
  <c r="S355" i="1"/>
  <c r="R355" i="1"/>
  <c r="Q355" i="1"/>
  <c r="P355" i="1"/>
  <c r="N355" i="1"/>
  <c r="M355" i="1"/>
  <c r="L355" i="1"/>
  <c r="S354" i="1"/>
  <c r="R354" i="1"/>
  <c r="Q354" i="1"/>
  <c r="P354" i="1"/>
  <c r="N354" i="1"/>
  <c r="M354" i="1"/>
  <c r="L354" i="1"/>
  <c r="S353" i="1"/>
  <c r="R353" i="1"/>
  <c r="Q353" i="1"/>
  <c r="P353" i="1"/>
  <c r="N353" i="1"/>
  <c r="M353" i="1"/>
  <c r="L353" i="1"/>
  <c r="S352" i="1"/>
  <c r="R352" i="1"/>
  <c r="Q352" i="1"/>
  <c r="P352" i="1"/>
  <c r="N352" i="1"/>
  <c r="M352" i="1"/>
  <c r="L352" i="1"/>
  <c r="S351" i="1"/>
  <c r="R351" i="1"/>
  <c r="Q351" i="1"/>
  <c r="P351" i="1"/>
  <c r="N351" i="1"/>
  <c r="M351" i="1"/>
  <c r="L351" i="1"/>
  <c r="S350" i="1"/>
  <c r="R350" i="1"/>
  <c r="Q350" i="1"/>
  <c r="P350" i="1"/>
  <c r="N350" i="1"/>
  <c r="M350" i="1"/>
  <c r="L350" i="1"/>
  <c r="S349" i="1"/>
  <c r="R349" i="1"/>
  <c r="Q349" i="1"/>
  <c r="P349" i="1"/>
  <c r="N349" i="1"/>
  <c r="M349" i="1"/>
  <c r="L349" i="1"/>
  <c r="S348" i="1"/>
  <c r="R348" i="1"/>
  <c r="Q348" i="1"/>
  <c r="P348" i="1"/>
  <c r="N348" i="1"/>
  <c r="M348" i="1"/>
  <c r="L348" i="1"/>
  <c r="S347" i="1"/>
  <c r="R347" i="1"/>
  <c r="Q347" i="1"/>
  <c r="P347" i="1"/>
  <c r="N347" i="1"/>
  <c r="M347" i="1"/>
  <c r="L347" i="1"/>
  <c r="S346" i="1"/>
  <c r="R346" i="1"/>
  <c r="Q346" i="1"/>
  <c r="P346" i="1"/>
  <c r="N346" i="1"/>
  <c r="M346" i="1"/>
  <c r="L346" i="1"/>
  <c r="S345" i="1"/>
  <c r="R345" i="1"/>
  <c r="Q345" i="1"/>
  <c r="P345" i="1"/>
  <c r="N345" i="1"/>
  <c r="M345" i="1"/>
  <c r="L345" i="1"/>
  <c r="S344" i="1"/>
  <c r="R344" i="1"/>
  <c r="Q344" i="1"/>
  <c r="P344" i="1"/>
  <c r="N344" i="1"/>
  <c r="M344" i="1"/>
  <c r="L344" i="1"/>
  <c r="S343" i="1"/>
  <c r="R343" i="1"/>
  <c r="Q343" i="1"/>
  <c r="P343" i="1"/>
  <c r="N343" i="1"/>
  <c r="M343" i="1"/>
  <c r="L343" i="1"/>
  <c r="S342" i="1"/>
  <c r="R342" i="1"/>
  <c r="Q342" i="1"/>
  <c r="P342" i="1"/>
  <c r="N342" i="1"/>
  <c r="M342" i="1"/>
  <c r="L342" i="1"/>
  <c r="S341" i="1"/>
  <c r="R341" i="1"/>
  <c r="Q341" i="1"/>
  <c r="P341" i="1"/>
  <c r="N341" i="1"/>
  <c r="M341" i="1"/>
  <c r="L341" i="1"/>
  <c r="S340" i="1"/>
  <c r="R340" i="1"/>
  <c r="Q340" i="1"/>
  <c r="P340" i="1"/>
  <c r="N340" i="1"/>
  <c r="M340" i="1"/>
  <c r="L340" i="1"/>
  <c r="S339" i="1"/>
  <c r="R339" i="1"/>
  <c r="Q339" i="1"/>
  <c r="P339" i="1"/>
  <c r="N339" i="1"/>
  <c r="M339" i="1"/>
  <c r="L339" i="1"/>
  <c r="S338" i="1"/>
  <c r="R338" i="1"/>
  <c r="Q338" i="1"/>
  <c r="P338" i="1"/>
  <c r="N338" i="1"/>
  <c r="M338" i="1"/>
  <c r="L338" i="1"/>
  <c r="S337" i="1"/>
  <c r="R337" i="1"/>
  <c r="Q337" i="1"/>
  <c r="P337" i="1"/>
  <c r="N337" i="1"/>
  <c r="M337" i="1"/>
  <c r="L337" i="1"/>
  <c r="S336" i="1"/>
  <c r="R336" i="1"/>
  <c r="Q336" i="1"/>
  <c r="P336" i="1"/>
  <c r="N336" i="1"/>
  <c r="M336" i="1"/>
  <c r="L336" i="1"/>
  <c r="S335" i="1"/>
  <c r="R335" i="1"/>
  <c r="Q335" i="1"/>
  <c r="P335" i="1"/>
  <c r="N335" i="1"/>
  <c r="M335" i="1"/>
  <c r="L335" i="1"/>
  <c r="S334" i="1"/>
  <c r="R334" i="1"/>
  <c r="Q334" i="1"/>
  <c r="P334" i="1"/>
  <c r="N334" i="1"/>
  <c r="M334" i="1"/>
  <c r="L334" i="1"/>
  <c r="S333" i="1"/>
  <c r="R333" i="1"/>
  <c r="Q333" i="1"/>
  <c r="P333" i="1"/>
  <c r="N333" i="1"/>
  <c r="M333" i="1"/>
  <c r="L333" i="1"/>
  <c r="S332" i="1"/>
  <c r="R332" i="1"/>
  <c r="Q332" i="1"/>
  <c r="P332" i="1"/>
  <c r="N332" i="1"/>
  <c r="M332" i="1"/>
  <c r="L332" i="1"/>
  <c r="S331" i="1"/>
  <c r="R331" i="1"/>
  <c r="Q331" i="1"/>
  <c r="P331" i="1"/>
  <c r="N331" i="1"/>
  <c r="M331" i="1"/>
  <c r="L331" i="1"/>
  <c r="S330" i="1"/>
  <c r="R330" i="1"/>
  <c r="Q330" i="1"/>
  <c r="P330" i="1"/>
  <c r="N330" i="1"/>
  <c r="M330" i="1"/>
  <c r="L330" i="1"/>
  <c r="S329" i="1"/>
  <c r="R329" i="1"/>
  <c r="Q329" i="1"/>
  <c r="P329" i="1"/>
  <c r="N329" i="1"/>
  <c r="M329" i="1"/>
  <c r="L329" i="1"/>
  <c r="S328" i="1"/>
  <c r="R328" i="1"/>
  <c r="Q328" i="1"/>
  <c r="P328" i="1"/>
  <c r="N328" i="1"/>
  <c r="M328" i="1"/>
  <c r="L328" i="1"/>
  <c r="S327" i="1"/>
  <c r="R327" i="1"/>
  <c r="Q327" i="1"/>
  <c r="P327" i="1"/>
  <c r="N327" i="1"/>
  <c r="M327" i="1"/>
  <c r="L327" i="1"/>
  <c r="S326" i="1"/>
  <c r="R326" i="1"/>
  <c r="Q326" i="1"/>
  <c r="P326" i="1"/>
  <c r="N326" i="1"/>
  <c r="M326" i="1"/>
  <c r="L326" i="1"/>
  <c r="S325" i="1"/>
  <c r="R325" i="1"/>
  <c r="Q325" i="1"/>
  <c r="P325" i="1"/>
  <c r="N325" i="1"/>
  <c r="M325" i="1"/>
  <c r="L325" i="1"/>
  <c r="S324" i="1"/>
  <c r="R324" i="1"/>
  <c r="Q324" i="1"/>
  <c r="P324" i="1"/>
  <c r="N324" i="1"/>
  <c r="M324" i="1"/>
  <c r="L324" i="1"/>
  <c r="S323" i="1"/>
  <c r="R323" i="1"/>
  <c r="Q323" i="1"/>
  <c r="P323" i="1"/>
  <c r="N323" i="1"/>
  <c r="M323" i="1"/>
  <c r="L323" i="1"/>
  <c r="S322" i="1"/>
  <c r="R322" i="1"/>
  <c r="Q322" i="1"/>
  <c r="P322" i="1"/>
  <c r="N322" i="1"/>
  <c r="M322" i="1"/>
  <c r="L322" i="1"/>
  <c r="S321" i="1"/>
  <c r="R321" i="1"/>
  <c r="Q321" i="1"/>
  <c r="P321" i="1"/>
  <c r="N321" i="1"/>
  <c r="M321" i="1"/>
  <c r="L321" i="1"/>
  <c r="S320" i="1"/>
  <c r="R320" i="1"/>
  <c r="Q320" i="1"/>
  <c r="P320" i="1"/>
  <c r="N320" i="1"/>
  <c r="M320" i="1"/>
  <c r="L320" i="1"/>
  <c r="S319" i="1"/>
  <c r="R319" i="1"/>
  <c r="Q319" i="1"/>
  <c r="P319" i="1"/>
  <c r="N319" i="1"/>
  <c r="M319" i="1"/>
  <c r="L319" i="1"/>
  <c r="S318" i="1"/>
  <c r="R318" i="1"/>
  <c r="Q318" i="1"/>
  <c r="P318" i="1"/>
  <c r="N318" i="1"/>
  <c r="M318" i="1"/>
  <c r="L318" i="1"/>
  <c r="S317" i="1"/>
  <c r="R317" i="1"/>
  <c r="Q317" i="1"/>
  <c r="P317" i="1"/>
  <c r="N317" i="1"/>
  <c r="M317" i="1"/>
  <c r="L317" i="1"/>
  <c r="S316" i="1"/>
  <c r="R316" i="1"/>
  <c r="Q316" i="1"/>
  <c r="P316" i="1"/>
  <c r="N316" i="1"/>
  <c r="M316" i="1"/>
  <c r="L316" i="1"/>
  <c r="S315" i="1"/>
  <c r="R315" i="1"/>
  <c r="Q315" i="1"/>
  <c r="P315" i="1"/>
  <c r="N315" i="1"/>
  <c r="M315" i="1"/>
  <c r="L315" i="1"/>
  <c r="S314" i="1"/>
  <c r="R314" i="1"/>
  <c r="Q314" i="1"/>
  <c r="P314" i="1"/>
  <c r="N314" i="1"/>
  <c r="M314" i="1"/>
  <c r="L314" i="1"/>
  <c r="S313" i="1"/>
  <c r="R313" i="1"/>
  <c r="Q313" i="1"/>
  <c r="P313" i="1"/>
  <c r="N313" i="1"/>
  <c r="M313" i="1"/>
  <c r="L313" i="1"/>
  <c r="S312" i="1"/>
  <c r="R312" i="1"/>
  <c r="Q312" i="1"/>
  <c r="P312" i="1"/>
  <c r="N312" i="1"/>
  <c r="M312" i="1"/>
  <c r="L312" i="1"/>
  <c r="S311" i="1"/>
  <c r="R311" i="1"/>
  <c r="Q311" i="1"/>
  <c r="P311" i="1"/>
  <c r="N311" i="1"/>
  <c r="M311" i="1"/>
  <c r="L311" i="1"/>
  <c r="S310" i="1"/>
  <c r="R310" i="1"/>
  <c r="Q310" i="1"/>
  <c r="P310" i="1"/>
  <c r="N310" i="1"/>
  <c r="M310" i="1"/>
  <c r="L310" i="1"/>
  <c r="S309" i="1"/>
  <c r="R309" i="1"/>
  <c r="Q309" i="1"/>
  <c r="P309" i="1"/>
  <c r="N309" i="1"/>
  <c r="M309" i="1"/>
  <c r="L309" i="1"/>
  <c r="S308" i="1"/>
  <c r="R308" i="1"/>
  <c r="Q308" i="1"/>
  <c r="P308" i="1"/>
  <c r="N308" i="1"/>
  <c r="M308" i="1"/>
  <c r="L308" i="1"/>
  <c r="S307" i="1"/>
  <c r="R307" i="1"/>
  <c r="Q307" i="1"/>
  <c r="P307" i="1"/>
  <c r="N307" i="1"/>
  <c r="M307" i="1"/>
  <c r="L307" i="1"/>
  <c r="S306" i="1"/>
  <c r="R306" i="1"/>
  <c r="Q306" i="1"/>
  <c r="P306" i="1"/>
  <c r="N306" i="1"/>
  <c r="M306" i="1"/>
  <c r="L306" i="1"/>
  <c r="S305" i="1"/>
  <c r="R305" i="1"/>
  <c r="Q305" i="1"/>
  <c r="P305" i="1"/>
  <c r="N305" i="1"/>
  <c r="M305" i="1"/>
  <c r="L305" i="1"/>
  <c r="S304" i="1"/>
  <c r="R304" i="1"/>
  <c r="Q304" i="1"/>
  <c r="P304" i="1"/>
  <c r="N304" i="1"/>
  <c r="M304" i="1"/>
  <c r="L304" i="1"/>
  <c r="S303" i="1"/>
  <c r="R303" i="1"/>
  <c r="Q303" i="1"/>
  <c r="P303" i="1"/>
  <c r="N303" i="1"/>
  <c r="M303" i="1"/>
  <c r="L303" i="1"/>
  <c r="S302" i="1"/>
  <c r="R302" i="1"/>
  <c r="Q302" i="1"/>
  <c r="P302" i="1"/>
  <c r="N302" i="1"/>
  <c r="M302" i="1"/>
  <c r="L302" i="1"/>
  <c r="S301" i="1"/>
  <c r="R301" i="1"/>
  <c r="Q301" i="1"/>
  <c r="P301" i="1"/>
  <c r="N301" i="1"/>
  <c r="M301" i="1"/>
  <c r="L301" i="1"/>
  <c r="S300" i="1"/>
  <c r="R300" i="1"/>
  <c r="Q300" i="1"/>
  <c r="P300" i="1"/>
  <c r="N300" i="1"/>
  <c r="M300" i="1"/>
  <c r="L300" i="1"/>
  <c r="S299" i="1"/>
  <c r="R299" i="1"/>
  <c r="Q299" i="1"/>
  <c r="P299" i="1"/>
  <c r="N299" i="1"/>
  <c r="M299" i="1"/>
  <c r="L299" i="1"/>
  <c r="S298" i="1"/>
  <c r="R298" i="1"/>
  <c r="Q298" i="1"/>
  <c r="P298" i="1"/>
  <c r="N298" i="1"/>
  <c r="M298" i="1"/>
  <c r="L298" i="1"/>
  <c r="S297" i="1"/>
  <c r="R297" i="1"/>
  <c r="Q297" i="1"/>
  <c r="P297" i="1"/>
  <c r="N297" i="1"/>
  <c r="M297" i="1"/>
  <c r="L297" i="1"/>
  <c r="S296" i="1"/>
  <c r="R296" i="1"/>
  <c r="Q296" i="1"/>
  <c r="P296" i="1"/>
  <c r="N296" i="1"/>
  <c r="M296" i="1"/>
  <c r="L296" i="1"/>
  <c r="S295" i="1"/>
  <c r="R295" i="1"/>
  <c r="Q295" i="1"/>
  <c r="P295" i="1"/>
  <c r="N295" i="1"/>
  <c r="M295" i="1"/>
  <c r="L295" i="1"/>
  <c r="S294" i="1"/>
  <c r="R294" i="1"/>
  <c r="Q294" i="1"/>
  <c r="P294" i="1"/>
  <c r="N294" i="1"/>
  <c r="M294" i="1"/>
  <c r="L294" i="1"/>
  <c r="S293" i="1"/>
  <c r="R293" i="1"/>
  <c r="Q293" i="1"/>
  <c r="P293" i="1"/>
  <c r="N293" i="1"/>
  <c r="M293" i="1"/>
  <c r="L293" i="1"/>
  <c r="S292" i="1"/>
  <c r="R292" i="1"/>
  <c r="Q292" i="1"/>
  <c r="P292" i="1"/>
  <c r="N292" i="1"/>
  <c r="M292" i="1"/>
  <c r="L292" i="1"/>
  <c r="S291" i="1"/>
  <c r="R291" i="1"/>
  <c r="Q291" i="1"/>
  <c r="P291" i="1"/>
  <c r="N291" i="1"/>
  <c r="M291" i="1"/>
  <c r="L291" i="1"/>
  <c r="S290" i="1"/>
  <c r="R290" i="1"/>
  <c r="Q290" i="1"/>
  <c r="P290" i="1"/>
  <c r="N290" i="1"/>
  <c r="M290" i="1"/>
  <c r="L290" i="1"/>
  <c r="S289" i="1"/>
  <c r="R289" i="1"/>
  <c r="Q289" i="1"/>
  <c r="P289" i="1"/>
  <c r="N289" i="1"/>
  <c r="M289" i="1"/>
  <c r="L289" i="1"/>
  <c r="S288" i="1"/>
  <c r="R288" i="1"/>
  <c r="Q288" i="1"/>
  <c r="P288" i="1"/>
  <c r="N288" i="1"/>
  <c r="M288" i="1"/>
  <c r="L288" i="1"/>
  <c r="S287" i="1"/>
  <c r="R287" i="1"/>
  <c r="Q287" i="1"/>
  <c r="P287" i="1"/>
  <c r="N287" i="1"/>
  <c r="M287" i="1"/>
  <c r="L287" i="1"/>
  <c r="S286" i="1"/>
  <c r="R286" i="1"/>
  <c r="Q286" i="1"/>
  <c r="P286" i="1"/>
  <c r="N286" i="1"/>
  <c r="M286" i="1"/>
  <c r="L286" i="1"/>
  <c r="S285" i="1"/>
  <c r="R285" i="1"/>
  <c r="Q285" i="1"/>
  <c r="P285" i="1"/>
  <c r="N285" i="1"/>
  <c r="M285" i="1"/>
  <c r="L285" i="1"/>
  <c r="S284" i="1"/>
  <c r="R284" i="1"/>
  <c r="Q284" i="1"/>
  <c r="P284" i="1"/>
  <c r="N284" i="1"/>
  <c r="M284" i="1"/>
  <c r="L284" i="1"/>
  <c r="S283" i="1"/>
  <c r="R283" i="1"/>
  <c r="Q283" i="1"/>
  <c r="P283" i="1"/>
  <c r="N283" i="1"/>
  <c r="M283" i="1"/>
  <c r="L283" i="1"/>
  <c r="S282" i="1"/>
  <c r="R282" i="1"/>
  <c r="Q282" i="1"/>
  <c r="P282" i="1"/>
  <c r="N282" i="1"/>
  <c r="M282" i="1"/>
  <c r="L282" i="1"/>
  <c r="S281" i="1"/>
  <c r="R281" i="1"/>
  <c r="Q281" i="1"/>
  <c r="P281" i="1"/>
  <c r="N281" i="1"/>
  <c r="M281" i="1"/>
  <c r="L281" i="1"/>
  <c r="S280" i="1"/>
  <c r="R280" i="1"/>
  <c r="Q280" i="1"/>
  <c r="P280" i="1"/>
  <c r="N280" i="1"/>
  <c r="M280" i="1"/>
  <c r="L280" i="1"/>
  <c r="S279" i="1"/>
  <c r="R279" i="1"/>
  <c r="Q279" i="1"/>
  <c r="P279" i="1"/>
  <c r="N279" i="1"/>
  <c r="M279" i="1"/>
  <c r="L279" i="1"/>
  <c r="S278" i="1"/>
  <c r="R278" i="1"/>
  <c r="Q278" i="1"/>
  <c r="P278" i="1"/>
  <c r="N278" i="1"/>
  <c r="M278" i="1"/>
  <c r="L278" i="1"/>
  <c r="S277" i="1"/>
  <c r="R277" i="1"/>
  <c r="Q277" i="1"/>
  <c r="P277" i="1"/>
  <c r="N277" i="1"/>
  <c r="M277" i="1"/>
  <c r="L277" i="1"/>
  <c r="S276" i="1"/>
  <c r="R276" i="1"/>
  <c r="Q276" i="1"/>
  <c r="P276" i="1"/>
  <c r="N276" i="1"/>
  <c r="M276" i="1"/>
  <c r="L276" i="1"/>
  <c r="S275" i="1"/>
  <c r="R275" i="1"/>
  <c r="Q275" i="1"/>
  <c r="P275" i="1"/>
  <c r="N275" i="1"/>
  <c r="M275" i="1"/>
  <c r="L275" i="1"/>
  <c r="S274" i="1"/>
  <c r="R274" i="1"/>
  <c r="Q274" i="1"/>
  <c r="P274" i="1"/>
  <c r="N274" i="1"/>
  <c r="M274" i="1"/>
  <c r="L274" i="1"/>
  <c r="S273" i="1"/>
  <c r="R273" i="1"/>
  <c r="Q273" i="1"/>
  <c r="P273" i="1"/>
  <c r="N273" i="1"/>
  <c r="M273" i="1"/>
  <c r="L273" i="1"/>
  <c r="S272" i="1"/>
  <c r="R272" i="1"/>
  <c r="Q272" i="1"/>
  <c r="P272" i="1"/>
  <c r="N272" i="1"/>
  <c r="M272" i="1"/>
  <c r="L272" i="1"/>
  <c r="S271" i="1"/>
  <c r="R271" i="1"/>
  <c r="Q271" i="1"/>
  <c r="P271" i="1"/>
  <c r="N271" i="1"/>
  <c r="M271" i="1"/>
  <c r="L271" i="1"/>
  <c r="S270" i="1"/>
  <c r="R270" i="1"/>
  <c r="Q270" i="1"/>
  <c r="P270" i="1"/>
  <c r="N270" i="1"/>
  <c r="M270" i="1"/>
  <c r="L270" i="1"/>
  <c r="S269" i="1"/>
  <c r="R269" i="1"/>
  <c r="Q269" i="1"/>
  <c r="P269" i="1"/>
  <c r="N269" i="1"/>
  <c r="M269" i="1"/>
  <c r="L269" i="1"/>
  <c r="S268" i="1"/>
  <c r="R268" i="1"/>
  <c r="Q268" i="1"/>
  <c r="P268" i="1"/>
  <c r="N268" i="1"/>
  <c r="M268" i="1"/>
  <c r="L268" i="1"/>
  <c r="S267" i="1"/>
  <c r="R267" i="1"/>
  <c r="Q267" i="1"/>
  <c r="P267" i="1"/>
  <c r="N267" i="1"/>
  <c r="M267" i="1"/>
  <c r="L267" i="1"/>
  <c r="S266" i="1"/>
  <c r="R266" i="1"/>
  <c r="Q266" i="1"/>
  <c r="P266" i="1"/>
  <c r="N266" i="1"/>
  <c r="M266" i="1"/>
  <c r="L266" i="1"/>
  <c r="S265" i="1"/>
  <c r="R265" i="1"/>
  <c r="Q265" i="1"/>
  <c r="P265" i="1"/>
  <c r="N265" i="1"/>
  <c r="M265" i="1"/>
  <c r="L265" i="1"/>
  <c r="S264" i="1"/>
  <c r="R264" i="1"/>
  <c r="Q264" i="1"/>
  <c r="P264" i="1"/>
  <c r="N264" i="1"/>
  <c r="M264" i="1"/>
  <c r="L264" i="1"/>
  <c r="S263" i="1"/>
  <c r="R263" i="1"/>
  <c r="Q263" i="1"/>
  <c r="P263" i="1"/>
  <c r="N263" i="1"/>
  <c r="M263" i="1"/>
  <c r="L263" i="1"/>
  <c r="S262" i="1"/>
  <c r="R262" i="1"/>
  <c r="Q262" i="1"/>
  <c r="P262" i="1"/>
  <c r="N262" i="1"/>
  <c r="M262" i="1"/>
  <c r="L262" i="1"/>
  <c r="S261" i="1"/>
  <c r="R261" i="1"/>
  <c r="Q261" i="1"/>
  <c r="P261" i="1"/>
  <c r="N261" i="1"/>
  <c r="M261" i="1"/>
  <c r="L261" i="1"/>
  <c r="S260" i="1"/>
  <c r="R260" i="1"/>
  <c r="Q260" i="1"/>
  <c r="P260" i="1"/>
  <c r="N260" i="1"/>
  <c r="M260" i="1"/>
  <c r="L260" i="1"/>
  <c r="S259" i="1"/>
  <c r="R259" i="1"/>
  <c r="Q259" i="1"/>
  <c r="P259" i="1"/>
  <c r="N259" i="1"/>
  <c r="M259" i="1"/>
  <c r="L259" i="1"/>
  <c r="S258" i="1"/>
  <c r="R258" i="1"/>
  <c r="Q258" i="1"/>
  <c r="P258" i="1"/>
  <c r="N258" i="1"/>
  <c r="M258" i="1"/>
  <c r="L258" i="1"/>
  <c r="S257" i="1"/>
  <c r="R257" i="1"/>
  <c r="Q257" i="1"/>
  <c r="P257" i="1"/>
  <c r="N257" i="1"/>
  <c r="M257" i="1"/>
  <c r="L257" i="1"/>
  <c r="S256" i="1"/>
  <c r="R256" i="1"/>
  <c r="Q256" i="1"/>
  <c r="P256" i="1"/>
  <c r="N256" i="1"/>
  <c r="M256" i="1"/>
  <c r="L256" i="1"/>
  <c r="S255" i="1"/>
  <c r="R255" i="1"/>
  <c r="Q255" i="1"/>
  <c r="P255" i="1"/>
  <c r="N255" i="1"/>
  <c r="M255" i="1"/>
  <c r="L255" i="1"/>
  <c r="S254" i="1"/>
  <c r="R254" i="1"/>
  <c r="Q254" i="1"/>
  <c r="P254" i="1"/>
  <c r="N254" i="1"/>
  <c r="M254" i="1"/>
  <c r="L254" i="1"/>
  <c r="S253" i="1"/>
  <c r="R253" i="1"/>
  <c r="Q253" i="1"/>
  <c r="P253" i="1"/>
  <c r="N253" i="1"/>
  <c r="M253" i="1"/>
  <c r="L253" i="1"/>
  <c r="S252" i="1"/>
  <c r="R252" i="1"/>
  <c r="Q252" i="1"/>
  <c r="P252" i="1"/>
  <c r="N252" i="1"/>
  <c r="M252" i="1"/>
  <c r="L252" i="1"/>
  <c r="S251" i="1"/>
  <c r="R251" i="1"/>
  <c r="Q251" i="1"/>
  <c r="P251" i="1"/>
  <c r="N251" i="1"/>
  <c r="M251" i="1"/>
  <c r="L251" i="1"/>
  <c r="S250" i="1"/>
  <c r="R250" i="1"/>
  <c r="Q250" i="1"/>
  <c r="P250" i="1"/>
  <c r="N250" i="1"/>
  <c r="M250" i="1"/>
  <c r="L250" i="1"/>
  <c r="S249" i="1"/>
  <c r="R249" i="1"/>
  <c r="Q249" i="1"/>
  <c r="P249" i="1"/>
  <c r="N249" i="1"/>
  <c r="M249" i="1"/>
  <c r="L249" i="1"/>
  <c r="S248" i="1"/>
  <c r="R248" i="1"/>
  <c r="Q248" i="1"/>
  <c r="P248" i="1"/>
  <c r="N248" i="1"/>
  <c r="M248" i="1"/>
  <c r="L248" i="1"/>
  <c r="S247" i="1"/>
  <c r="R247" i="1"/>
  <c r="Q247" i="1"/>
  <c r="P247" i="1"/>
  <c r="N247" i="1"/>
  <c r="M247" i="1"/>
  <c r="L247" i="1"/>
  <c r="S246" i="1"/>
  <c r="R246" i="1"/>
  <c r="Q246" i="1"/>
  <c r="P246" i="1"/>
  <c r="N246" i="1"/>
  <c r="M246" i="1"/>
  <c r="L246" i="1"/>
  <c r="S245" i="1"/>
  <c r="R245" i="1"/>
  <c r="Q245" i="1"/>
  <c r="P245" i="1"/>
  <c r="N245" i="1"/>
  <c r="M245" i="1"/>
  <c r="L245" i="1"/>
  <c r="S244" i="1"/>
  <c r="R244" i="1"/>
  <c r="Q244" i="1"/>
  <c r="P244" i="1"/>
  <c r="N244" i="1"/>
  <c r="M244" i="1"/>
  <c r="L244" i="1"/>
  <c r="S243" i="1"/>
  <c r="R243" i="1"/>
  <c r="Q243" i="1"/>
  <c r="P243" i="1"/>
  <c r="N243" i="1"/>
  <c r="M243" i="1"/>
  <c r="L243" i="1"/>
  <c r="S242" i="1"/>
  <c r="R242" i="1"/>
  <c r="Q242" i="1"/>
  <c r="P242" i="1"/>
  <c r="N242" i="1"/>
  <c r="M242" i="1"/>
  <c r="L242" i="1"/>
  <c r="S241" i="1"/>
  <c r="R241" i="1"/>
  <c r="Q241" i="1"/>
  <c r="P241" i="1"/>
  <c r="N241" i="1"/>
  <c r="M241" i="1"/>
  <c r="L241" i="1"/>
  <c r="S240" i="1"/>
  <c r="R240" i="1"/>
  <c r="Q240" i="1"/>
  <c r="P240" i="1"/>
  <c r="N240" i="1"/>
  <c r="M240" i="1"/>
  <c r="L240" i="1"/>
  <c r="S239" i="1"/>
  <c r="R239" i="1"/>
  <c r="Q239" i="1"/>
  <c r="P239" i="1"/>
  <c r="N239" i="1"/>
  <c r="M239" i="1"/>
  <c r="L239" i="1"/>
  <c r="S238" i="1"/>
  <c r="R238" i="1"/>
  <c r="Q238" i="1"/>
  <c r="P238" i="1"/>
  <c r="N238" i="1"/>
  <c r="M238" i="1"/>
  <c r="L238" i="1"/>
  <c r="S237" i="1"/>
  <c r="R237" i="1"/>
  <c r="Q237" i="1"/>
  <c r="P237" i="1"/>
  <c r="N237" i="1"/>
  <c r="M237" i="1"/>
  <c r="L237" i="1"/>
  <c r="S236" i="1"/>
  <c r="R236" i="1"/>
  <c r="Q236" i="1"/>
  <c r="P236" i="1"/>
  <c r="N236" i="1"/>
  <c r="M236" i="1"/>
  <c r="L236" i="1"/>
  <c r="S235" i="1"/>
  <c r="R235" i="1"/>
  <c r="Q235" i="1"/>
  <c r="P235" i="1"/>
  <c r="N235" i="1"/>
  <c r="M235" i="1"/>
  <c r="L235" i="1"/>
  <c r="S234" i="1"/>
  <c r="R234" i="1"/>
  <c r="Q234" i="1"/>
  <c r="P234" i="1"/>
  <c r="N234" i="1"/>
  <c r="M234" i="1"/>
  <c r="L234" i="1"/>
  <c r="S233" i="1"/>
  <c r="R233" i="1"/>
  <c r="Q233" i="1"/>
  <c r="P233" i="1"/>
  <c r="N233" i="1"/>
  <c r="M233" i="1"/>
  <c r="L233" i="1"/>
  <c r="S232" i="1"/>
  <c r="R232" i="1"/>
  <c r="Q232" i="1"/>
  <c r="P232" i="1"/>
  <c r="N232" i="1"/>
  <c r="M232" i="1"/>
  <c r="L232" i="1"/>
  <c r="S231" i="1"/>
  <c r="R231" i="1"/>
  <c r="Q231" i="1"/>
  <c r="P231" i="1"/>
  <c r="N231" i="1"/>
  <c r="M231" i="1"/>
  <c r="L231" i="1"/>
  <c r="S230" i="1"/>
  <c r="R230" i="1"/>
  <c r="Q230" i="1"/>
  <c r="P230" i="1"/>
  <c r="N230" i="1"/>
  <c r="M230" i="1"/>
  <c r="L230" i="1"/>
  <c r="S229" i="1"/>
  <c r="R229" i="1"/>
  <c r="Q229" i="1"/>
  <c r="P229" i="1"/>
  <c r="N229" i="1"/>
  <c r="M229" i="1"/>
  <c r="L229" i="1"/>
  <c r="S228" i="1"/>
  <c r="R228" i="1"/>
  <c r="Q228" i="1"/>
  <c r="P228" i="1"/>
  <c r="N228" i="1"/>
  <c r="M228" i="1"/>
  <c r="L228" i="1"/>
  <c r="S227" i="1"/>
  <c r="R227" i="1"/>
  <c r="Q227" i="1"/>
  <c r="P227" i="1"/>
  <c r="N227" i="1"/>
  <c r="M227" i="1"/>
  <c r="L227" i="1"/>
  <c r="S226" i="1"/>
  <c r="R226" i="1"/>
  <c r="Q226" i="1"/>
  <c r="P226" i="1"/>
  <c r="N226" i="1"/>
  <c r="M226" i="1"/>
  <c r="L226" i="1"/>
  <c r="S225" i="1"/>
  <c r="R225" i="1"/>
  <c r="Q225" i="1"/>
  <c r="P225" i="1"/>
  <c r="N225" i="1"/>
  <c r="M225" i="1"/>
  <c r="L225" i="1"/>
  <c r="S224" i="1"/>
  <c r="R224" i="1"/>
  <c r="Q224" i="1"/>
  <c r="P224" i="1"/>
  <c r="N224" i="1"/>
  <c r="M224" i="1"/>
  <c r="L224" i="1"/>
  <c r="S223" i="1"/>
  <c r="R223" i="1"/>
  <c r="Q223" i="1"/>
  <c r="P223" i="1"/>
  <c r="N223" i="1"/>
  <c r="M223" i="1"/>
  <c r="L223" i="1"/>
  <c r="S222" i="1"/>
  <c r="R222" i="1"/>
  <c r="Q222" i="1"/>
  <c r="P222" i="1"/>
  <c r="N222" i="1"/>
  <c r="M222" i="1"/>
  <c r="L222" i="1"/>
  <c r="S221" i="1"/>
  <c r="R221" i="1"/>
  <c r="Q221" i="1"/>
  <c r="P221" i="1"/>
  <c r="N221" i="1"/>
  <c r="M221" i="1"/>
  <c r="L221" i="1"/>
  <c r="S220" i="1"/>
  <c r="R220" i="1"/>
  <c r="Q220" i="1"/>
  <c r="P220" i="1"/>
  <c r="N220" i="1"/>
  <c r="M220" i="1"/>
  <c r="L220" i="1"/>
  <c r="S219" i="1"/>
  <c r="R219" i="1"/>
  <c r="Q219" i="1"/>
  <c r="P219" i="1"/>
  <c r="N219" i="1"/>
  <c r="M219" i="1"/>
  <c r="L219" i="1"/>
  <c r="S218" i="1"/>
  <c r="R218" i="1"/>
  <c r="Q218" i="1"/>
  <c r="P218" i="1"/>
  <c r="N218" i="1"/>
  <c r="M218" i="1"/>
  <c r="L218" i="1"/>
  <c r="S217" i="1"/>
  <c r="R217" i="1"/>
  <c r="Q217" i="1"/>
  <c r="P217" i="1"/>
  <c r="N217" i="1"/>
  <c r="M217" i="1"/>
  <c r="L217" i="1"/>
  <c r="S216" i="1"/>
  <c r="R216" i="1"/>
  <c r="Q216" i="1"/>
  <c r="P216" i="1"/>
  <c r="N216" i="1"/>
  <c r="M216" i="1"/>
  <c r="L216" i="1"/>
  <c r="S215" i="1"/>
  <c r="R215" i="1"/>
  <c r="Q215" i="1"/>
  <c r="P215" i="1"/>
  <c r="N215" i="1"/>
  <c r="M215" i="1"/>
  <c r="L215" i="1"/>
  <c r="S214" i="1"/>
  <c r="R214" i="1"/>
  <c r="Q214" i="1"/>
  <c r="P214" i="1"/>
  <c r="N214" i="1"/>
  <c r="M214" i="1"/>
  <c r="L214" i="1"/>
  <c r="S213" i="1"/>
  <c r="R213" i="1"/>
  <c r="Q213" i="1"/>
  <c r="P213" i="1"/>
  <c r="N213" i="1"/>
  <c r="M213" i="1"/>
  <c r="L213" i="1"/>
  <c r="S212" i="1"/>
  <c r="R212" i="1"/>
  <c r="Q212" i="1"/>
  <c r="P212" i="1"/>
  <c r="N212" i="1"/>
  <c r="M212" i="1"/>
  <c r="L212" i="1"/>
  <c r="S211" i="1"/>
  <c r="R211" i="1"/>
  <c r="Q211" i="1"/>
  <c r="P211" i="1"/>
  <c r="N211" i="1"/>
  <c r="M211" i="1"/>
  <c r="L211" i="1"/>
  <c r="S210" i="1"/>
  <c r="R210" i="1"/>
  <c r="Q210" i="1"/>
  <c r="P210" i="1"/>
  <c r="N210" i="1"/>
  <c r="M210" i="1"/>
  <c r="L210" i="1"/>
  <c r="S209" i="1"/>
  <c r="R209" i="1"/>
  <c r="Q209" i="1"/>
  <c r="P209" i="1"/>
  <c r="N209" i="1"/>
  <c r="M209" i="1"/>
  <c r="L209" i="1"/>
  <c r="S208" i="1"/>
  <c r="R208" i="1"/>
  <c r="Q208" i="1"/>
  <c r="P208" i="1"/>
  <c r="N208" i="1"/>
  <c r="M208" i="1"/>
  <c r="L208" i="1"/>
  <c r="S207" i="1"/>
  <c r="R207" i="1"/>
  <c r="Q207" i="1"/>
  <c r="P207" i="1"/>
  <c r="N207" i="1"/>
  <c r="M207" i="1"/>
  <c r="L207" i="1"/>
  <c r="S206" i="1"/>
  <c r="R206" i="1"/>
  <c r="Q206" i="1"/>
  <c r="P206" i="1"/>
  <c r="N206" i="1"/>
  <c r="M206" i="1"/>
  <c r="L206" i="1"/>
  <c r="S205" i="1"/>
  <c r="R205" i="1"/>
  <c r="Q205" i="1"/>
  <c r="P205" i="1"/>
  <c r="N205" i="1"/>
  <c r="M205" i="1"/>
  <c r="L205" i="1"/>
  <c r="S204" i="1"/>
  <c r="R204" i="1"/>
  <c r="Q204" i="1"/>
  <c r="P204" i="1"/>
  <c r="N204" i="1"/>
  <c r="M204" i="1"/>
  <c r="L204" i="1"/>
  <c r="S203" i="1"/>
  <c r="R203" i="1"/>
  <c r="Q203" i="1"/>
  <c r="P203" i="1"/>
  <c r="N203" i="1"/>
  <c r="M203" i="1"/>
  <c r="L203" i="1"/>
  <c r="S202" i="1"/>
  <c r="R202" i="1"/>
  <c r="Q202" i="1"/>
  <c r="P202" i="1"/>
  <c r="N202" i="1"/>
  <c r="M202" i="1"/>
  <c r="L202" i="1"/>
  <c r="S201" i="1"/>
  <c r="R201" i="1"/>
  <c r="Q201" i="1"/>
  <c r="P201" i="1"/>
  <c r="N201" i="1"/>
  <c r="M201" i="1"/>
  <c r="L201" i="1"/>
  <c r="S200" i="1"/>
  <c r="R200" i="1"/>
  <c r="Q200" i="1"/>
  <c r="P200" i="1"/>
  <c r="N200" i="1"/>
  <c r="M200" i="1"/>
  <c r="L200" i="1"/>
  <c r="S199" i="1"/>
  <c r="R199" i="1"/>
  <c r="Q199" i="1"/>
  <c r="P199" i="1"/>
  <c r="N199" i="1"/>
  <c r="M199" i="1"/>
  <c r="L199" i="1"/>
  <c r="S198" i="1"/>
  <c r="R198" i="1"/>
  <c r="Q198" i="1"/>
  <c r="P198" i="1"/>
  <c r="N198" i="1"/>
  <c r="M198" i="1"/>
  <c r="L198" i="1"/>
  <c r="S197" i="1"/>
  <c r="R197" i="1"/>
  <c r="Q197" i="1"/>
  <c r="P197" i="1"/>
  <c r="N197" i="1"/>
  <c r="M197" i="1"/>
  <c r="L197" i="1"/>
  <c r="S196" i="1"/>
  <c r="R196" i="1"/>
  <c r="Q196" i="1"/>
  <c r="P196" i="1"/>
  <c r="N196" i="1"/>
  <c r="M196" i="1"/>
  <c r="L196" i="1"/>
  <c r="S195" i="1"/>
  <c r="R195" i="1"/>
  <c r="Q195" i="1"/>
  <c r="P195" i="1"/>
  <c r="N195" i="1"/>
  <c r="M195" i="1"/>
  <c r="L195" i="1"/>
  <c r="S194" i="1"/>
  <c r="R194" i="1"/>
  <c r="Q194" i="1"/>
  <c r="P194" i="1"/>
  <c r="N194" i="1"/>
  <c r="M194" i="1"/>
  <c r="L194" i="1"/>
  <c r="S193" i="1"/>
  <c r="R193" i="1"/>
  <c r="Q193" i="1"/>
  <c r="P193" i="1"/>
  <c r="N193" i="1"/>
  <c r="M193" i="1"/>
  <c r="L193" i="1"/>
  <c r="S192" i="1"/>
  <c r="R192" i="1"/>
  <c r="Q192" i="1"/>
  <c r="P192" i="1"/>
  <c r="N192" i="1"/>
  <c r="M192" i="1"/>
  <c r="L192" i="1"/>
  <c r="S191" i="1"/>
  <c r="R191" i="1"/>
  <c r="Q191" i="1"/>
  <c r="P191" i="1"/>
  <c r="N191" i="1"/>
  <c r="M191" i="1"/>
  <c r="L191" i="1"/>
  <c r="S190" i="1"/>
  <c r="R190" i="1"/>
  <c r="Q190" i="1"/>
  <c r="P190" i="1"/>
  <c r="N190" i="1"/>
  <c r="M190" i="1"/>
  <c r="L190" i="1"/>
  <c r="S189" i="1"/>
  <c r="R189" i="1"/>
  <c r="Q189" i="1"/>
  <c r="P189" i="1"/>
  <c r="N189" i="1"/>
  <c r="M189" i="1"/>
  <c r="L189" i="1"/>
  <c r="S188" i="1"/>
  <c r="R188" i="1"/>
  <c r="Q188" i="1"/>
  <c r="P188" i="1"/>
  <c r="N188" i="1"/>
  <c r="M188" i="1"/>
  <c r="L188" i="1"/>
  <c r="S187" i="1"/>
  <c r="R187" i="1"/>
  <c r="Q187" i="1"/>
  <c r="P187" i="1"/>
  <c r="N187" i="1"/>
  <c r="M187" i="1"/>
  <c r="L187" i="1"/>
  <c r="S186" i="1"/>
  <c r="R186" i="1"/>
  <c r="Q186" i="1"/>
  <c r="P186" i="1"/>
  <c r="N186" i="1"/>
  <c r="M186" i="1"/>
  <c r="L186" i="1"/>
  <c r="S185" i="1"/>
  <c r="R185" i="1"/>
  <c r="Q185" i="1"/>
  <c r="P185" i="1"/>
  <c r="N185" i="1"/>
  <c r="M185" i="1"/>
  <c r="L185" i="1"/>
  <c r="S184" i="1"/>
  <c r="R184" i="1"/>
  <c r="Q184" i="1"/>
  <c r="P184" i="1"/>
  <c r="N184" i="1"/>
  <c r="M184" i="1"/>
  <c r="L184" i="1"/>
  <c r="S183" i="1"/>
  <c r="R183" i="1"/>
  <c r="Q183" i="1"/>
  <c r="P183" i="1"/>
  <c r="N183" i="1"/>
  <c r="M183" i="1"/>
  <c r="L183" i="1"/>
  <c r="S182" i="1"/>
  <c r="R182" i="1"/>
  <c r="Q182" i="1"/>
  <c r="P182" i="1"/>
  <c r="N182" i="1"/>
  <c r="M182" i="1"/>
  <c r="L182" i="1"/>
  <c r="S181" i="1"/>
  <c r="R181" i="1"/>
  <c r="Q181" i="1"/>
  <c r="P181" i="1"/>
  <c r="N181" i="1"/>
  <c r="M181" i="1"/>
  <c r="L181" i="1"/>
  <c r="S180" i="1"/>
  <c r="R180" i="1"/>
  <c r="Q180" i="1"/>
  <c r="P180" i="1"/>
  <c r="N180" i="1"/>
  <c r="M180" i="1"/>
  <c r="L180" i="1"/>
  <c r="S179" i="1"/>
  <c r="R179" i="1"/>
  <c r="Q179" i="1"/>
  <c r="P179" i="1"/>
  <c r="N179" i="1"/>
  <c r="M179" i="1"/>
  <c r="L179" i="1"/>
  <c r="S178" i="1"/>
  <c r="R178" i="1"/>
  <c r="Q178" i="1"/>
  <c r="P178" i="1"/>
  <c r="N178" i="1"/>
  <c r="M178" i="1"/>
  <c r="L178" i="1"/>
  <c r="S177" i="1"/>
  <c r="R177" i="1"/>
  <c r="Q177" i="1"/>
  <c r="P177" i="1"/>
  <c r="N177" i="1"/>
  <c r="M177" i="1"/>
  <c r="L177" i="1"/>
  <c r="S176" i="1"/>
  <c r="R176" i="1"/>
  <c r="Q176" i="1"/>
  <c r="P176" i="1"/>
  <c r="N176" i="1"/>
  <c r="M176" i="1"/>
  <c r="L176" i="1"/>
  <c r="S175" i="1"/>
  <c r="R175" i="1"/>
  <c r="Q175" i="1"/>
  <c r="P175" i="1"/>
  <c r="N175" i="1"/>
  <c r="M175" i="1"/>
  <c r="L175" i="1"/>
  <c r="S174" i="1"/>
  <c r="R174" i="1"/>
  <c r="Q174" i="1"/>
  <c r="P174" i="1"/>
  <c r="N174" i="1"/>
  <c r="M174" i="1"/>
  <c r="L174" i="1"/>
  <c r="S173" i="1"/>
  <c r="R173" i="1"/>
  <c r="Q173" i="1"/>
  <c r="P173" i="1"/>
  <c r="N173" i="1"/>
  <c r="M173" i="1"/>
  <c r="L173" i="1"/>
  <c r="S172" i="1"/>
  <c r="R172" i="1"/>
  <c r="Q172" i="1"/>
  <c r="P172" i="1"/>
  <c r="N172" i="1"/>
  <c r="M172" i="1"/>
  <c r="L172" i="1"/>
  <c r="S171" i="1"/>
  <c r="R171" i="1"/>
  <c r="Q171" i="1"/>
  <c r="P171" i="1"/>
  <c r="N171" i="1"/>
  <c r="M171" i="1"/>
  <c r="L171" i="1"/>
  <c r="S170" i="1"/>
  <c r="R170" i="1"/>
  <c r="Q170" i="1"/>
  <c r="P170" i="1"/>
  <c r="N170" i="1"/>
  <c r="M170" i="1"/>
  <c r="L170" i="1"/>
  <c r="S169" i="1"/>
  <c r="R169" i="1"/>
  <c r="Q169" i="1"/>
  <c r="P169" i="1"/>
  <c r="N169" i="1"/>
  <c r="M169" i="1"/>
  <c r="L169" i="1"/>
  <c r="S168" i="1"/>
  <c r="R168" i="1"/>
  <c r="Q168" i="1"/>
  <c r="P168" i="1"/>
  <c r="N168" i="1"/>
  <c r="M168" i="1"/>
  <c r="L168" i="1"/>
  <c r="S167" i="1"/>
  <c r="R167" i="1"/>
  <c r="Q167" i="1"/>
  <c r="P167" i="1"/>
  <c r="N167" i="1"/>
  <c r="M167" i="1"/>
  <c r="L167" i="1"/>
  <c r="S166" i="1"/>
  <c r="R166" i="1"/>
  <c r="Q166" i="1"/>
  <c r="P166" i="1"/>
  <c r="N166" i="1"/>
  <c r="M166" i="1"/>
  <c r="L166" i="1"/>
  <c r="S165" i="1"/>
  <c r="R165" i="1"/>
  <c r="Q165" i="1"/>
  <c r="P165" i="1"/>
  <c r="N165" i="1"/>
  <c r="M165" i="1"/>
  <c r="L165" i="1"/>
  <c r="S164" i="1"/>
  <c r="R164" i="1"/>
  <c r="Q164" i="1"/>
  <c r="P164" i="1"/>
  <c r="N164" i="1"/>
  <c r="M164" i="1"/>
  <c r="L164" i="1"/>
  <c r="S163" i="1"/>
  <c r="R163" i="1"/>
  <c r="Q163" i="1"/>
  <c r="P163" i="1"/>
  <c r="N163" i="1"/>
  <c r="M163" i="1"/>
  <c r="L163" i="1"/>
  <c r="S162" i="1"/>
  <c r="R162" i="1"/>
  <c r="Q162" i="1"/>
  <c r="P162" i="1"/>
  <c r="N162" i="1"/>
  <c r="M162" i="1"/>
  <c r="L162" i="1"/>
  <c r="S161" i="1"/>
  <c r="R161" i="1"/>
  <c r="Q161" i="1"/>
  <c r="P161" i="1"/>
  <c r="N161" i="1"/>
  <c r="M161" i="1"/>
  <c r="L161" i="1"/>
  <c r="S160" i="1"/>
  <c r="R160" i="1"/>
  <c r="Q160" i="1"/>
  <c r="P160" i="1"/>
  <c r="N160" i="1"/>
  <c r="M160" i="1"/>
  <c r="L160" i="1"/>
  <c r="S159" i="1"/>
  <c r="R159" i="1"/>
  <c r="Q159" i="1"/>
  <c r="P159" i="1"/>
  <c r="N159" i="1"/>
  <c r="M159" i="1"/>
  <c r="L159" i="1"/>
  <c r="S158" i="1"/>
  <c r="R158" i="1"/>
  <c r="Q158" i="1"/>
  <c r="P158" i="1"/>
  <c r="N158" i="1"/>
  <c r="M158" i="1"/>
  <c r="L158" i="1"/>
  <c r="S157" i="1"/>
  <c r="R157" i="1"/>
  <c r="Q157" i="1"/>
  <c r="P157" i="1"/>
  <c r="N157" i="1"/>
  <c r="M157" i="1"/>
  <c r="L157" i="1"/>
  <c r="S156" i="1"/>
  <c r="R156" i="1"/>
  <c r="Q156" i="1"/>
  <c r="P156" i="1"/>
  <c r="N156" i="1"/>
  <c r="M156" i="1"/>
  <c r="L156" i="1"/>
  <c r="S155" i="1"/>
  <c r="R155" i="1"/>
  <c r="Q155" i="1"/>
  <c r="P155" i="1"/>
  <c r="N155" i="1"/>
  <c r="M155" i="1"/>
  <c r="L155" i="1"/>
  <c r="S154" i="1"/>
  <c r="R154" i="1"/>
  <c r="Q154" i="1"/>
  <c r="P154" i="1"/>
  <c r="N154" i="1"/>
  <c r="M154" i="1"/>
  <c r="L154" i="1"/>
  <c r="S153" i="1"/>
  <c r="R153" i="1"/>
  <c r="Q153" i="1"/>
  <c r="P153" i="1"/>
  <c r="N153" i="1"/>
  <c r="M153" i="1"/>
  <c r="L153" i="1"/>
  <c r="S152" i="1"/>
  <c r="R152" i="1"/>
  <c r="Q152" i="1"/>
  <c r="P152" i="1"/>
  <c r="N152" i="1"/>
  <c r="M152" i="1"/>
  <c r="L152" i="1"/>
  <c r="S151" i="1"/>
  <c r="R151" i="1"/>
  <c r="Q151" i="1"/>
  <c r="P151" i="1"/>
  <c r="N151" i="1"/>
  <c r="M151" i="1"/>
  <c r="L151" i="1"/>
  <c r="S150" i="1"/>
  <c r="R150" i="1"/>
  <c r="Q150" i="1"/>
  <c r="P150" i="1"/>
  <c r="N150" i="1"/>
  <c r="M150" i="1"/>
  <c r="L150" i="1"/>
  <c r="S149" i="1"/>
  <c r="R149" i="1"/>
  <c r="Q149" i="1"/>
  <c r="P149" i="1"/>
  <c r="N149" i="1"/>
  <c r="M149" i="1"/>
  <c r="L149" i="1"/>
  <c r="S148" i="1"/>
  <c r="R148" i="1"/>
  <c r="Q148" i="1"/>
  <c r="P148" i="1"/>
  <c r="N148" i="1"/>
  <c r="M148" i="1"/>
  <c r="L148" i="1"/>
  <c r="S147" i="1"/>
  <c r="R147" i="1"/>
  <c r="Q147" i="1"/>
  <c r="P147" i="1"/>
  <c r="N147" i="1"/>
  <c r="M147" i="1"/>
  <c r="L147" i="1"/>
  <c r="S146" i="1"/>
  <c r="R146" i="1"/>
  <c r="Q146" i="1"/>
  <c r="P146" i="1"/>
  <c r="N146" i="1"/>
  <c r="M146" i="1"/>
  <c r="L146" i="1"/>
  <c r="S145" i="1"/>
  <c r="R145" i="1"/>
  <c r="Q145" i="1"/>
  <c r="P145" i="1"/>
  <c r="N145" i="1"/>
  <c r="M145" i="1"/>
  <c r="L145" i="1"/>
  <c r="S144" i="1"/>
  <c r="R144" i="1"/>
  <c r="Q144" i="1"/>
  <c r="P144" i="1"/>
  <c r="N144" i="1"/>
  <c r="M144" i="1"/>
  <c r="L144" i="1"/>
  <c r="S143" i="1"/>
  <c r="R143" i="1"/>
  <c r="Q143" i="1"/>
  <c r="P143" i="1"/>
  <c r="N143" i="1"/>
  <c r="M143" i="1"/>
  <c r="L143" i="1"/>
  <c r="S142" i="1"/>
  <c r="R142" i="1"/>
  <c r="Q142" i="1"/>
  <c r="P142" i="1"/>
  <c r="N142" i="1"/>
  <c r="M142" i="1"/>
  <c r="L142" i="1"/>
  <c r="S141" i="1"/>
  <c r="R141" i="1"/>
  <c r="Q141" i="1"/>
  <c r="P141" i="1"/>
  <c r="N141" i="1"/>
  <c r="M141" i="1"/>
  <c r="L141" i="1"/>
  <c r="S140" i="1"/>
  <c r="R140" i="1"/>
  <c r="Q140" i="1"/>
  <c r="P140" i="1"/>
  <c r="N140" i="1"/>
  <c r="M140" i="1"/>
  <c r="L140" i="1"/>
  <c r="S139" i="1"/>
  <c r="R139" i="1"/>
  <c r="Q139" i="1"/>
  <c r="P139" i="1"/>
  <c r="N139" i="1"/>
  <c r="M139" i="1"/>
  <c r="L139" i="1"/>
  <c r="S138" i="1"/>
  <c r="R138" i="1"/>
  <c r="Q138" i="1"/>
  <c r="P138" i="1"/>
  <c r="N138" i="1"/>
  <c r="M138" i="1"/>
  <c r="L138" i="1"/>
  <c r="S137" i="1"/>
  <c r="R137" i="1"/>
  <c r="Q137" i="1"/>
  <c r="P137" i="1"/>
  <c r="N137" i="1"/>
  <c r="M137" i="1"/>
  <c r="L137" i="1"/>
  <c r="S136" i="1"/>
  <c r="R136" i="1"/>
  <c r="Q136" i="1"/>
  <c r="P136" i="1"/>
  <c r="N136" i="1"/>
  <c r="M136" i="1"/>
  <c r="L136" i="1"/>
  <c r="S135" i="1"/>
  <c r="R135" i="1"/>
  <c r="Q135" i="1"/>
  <c r="P135" i="1"/>
  <c r="N135" i="1"/>
  <c r="M135" i="1"/>
  <c r="L135" i="1"/>
  <c r="S134" i="1"/>
  <c r="R134" i="1"/>
  <c r="Q134" i="1"/>
  <c r="P134" i="1"/>
  <c r="N134" i="1"/>
  <c r="M134" i="1"/>
  <c r="L134" i="1"/>
  <c r="S133" i="1"/>
  <c r="R133" i="1"/>
  <c r="Q133" i="1"/>
  <c r="P133" i="1"/>
  <c r="N133" i="1"/>
  <c r="M133" i="1"/>
  <c r="L133" i="1"/>
  <c r="S132" i="1"/>
  <c r="R132" i="1"/>
  <c r="Q132" i="1"/>
  <c r="P132" i="1"/>
  <c r="N132" i="1"/>
  <c r="M132" i="1"/>
  <c r="L132" i="1"/>
  <c r="S131" i="1"/>
  <c r="R131" i="1"/>
  <c r="Q131" i="1"/>
  <c r="P131" i="1"/>
  <c r="N131" i="1"/>
  <c r="M131" i="1"/>
  <c r="L131" i="1"/>
  <c r="S130" i="1"/>
  <c r="R130" i="1"/>
  <c r="Q130" i="1"/>
  <c r="P130" i="1"/>
  <c r="N130" i="1"/>
  <c r="M130" i="1"/>
  <c r="L130" i="1"/>
  <c r="S129" i="1"/>
  <c r="R129" i="1"/>
  <c r="Q129" i="1"/>
  <c r="P129" i="1"/>
  <c r="N129" i="1"/>
  <c r="M129" i="1"/>
  <c r="L129" i="1"/>
  <c r="S128" i="1"/>
  <c r="R128" i="1"/>
  <c r="Q128" i="1"/>
  <c r="P128" i="1"/>
  <c r="N128" i="1"/>
  <c r="M128" i="1"/>
  <c r="L128" i="1"/>
  <c r="S127" i="1"/>
  <c r="R127" i="1"/>
  <c r="Q127" i="1"/>
  <c r="P127" i="1"/>
  <c r="N127" i="1"/>
  <c r="M127" i="1"/>
  <c r="L127" i="1"/>
  <c r="S126" i="1"/>
  <c r="R126" i="1"/>
  <c r="Q126" i="1"/>
  <c r="P126" i="1"/>
  <c r="N126" i="1"/>
  <c r="M126" i="1"/>
  <c r="L126" i="1"/>
  <c r="S125" i="1"/>
  <c r="R125" i="1"/>
  <c r="Q125" i="1"/>
  <c r="P125" i="1"/>
  <c r="N125" i="1"/>
  <c r="M125" i="1"/>
  <c r="L125" i="1"/>
  <c r="S124" i="1"/>
  <c r="R124" i="1"/>
  <c r="Q124" i="1"/>
  <c r="P124" i="1"/>
  <c r="N124" i="1"/>
  <c r="M124" i="1"/>
  <c r="L124" i="1"/>
  <c r="S123" i="1"/>
  <c r="R123" i="1"/>
  <c r="Q123" i="1"/>
  <c r="P123" i="1"/>
  <c r="N123" i="1"/>
  <c r="M123" i="1"/>
  <c r="L123" i="1"/>
  <c r="S122" i="1"/>
  <c r="R122" i="1"/>
  <c r="Q122" i="1"/>
  <c r="P122" i="1"/>
  <c r="N122" i="1"/>
  <c r="M122" i="1"/>
  <c r="L122" i="1"/>
  <c r="S121" i="1"/>
  <c r="R121" i="1"/>
  <c r="Q121" i="1"/>
  <c r="P121" i="1"/>
  <c r="N121" i="1"/>
  <c r="M121" i="1"/>
  <c r="L121" i="1"/>
  <c r="S120" i="1"/>
  <c r="R120" i="1"/>
  <c r="Q120" i="1"/>
  <c r="P120" i="1"/>
  <c r="N120" i="1"/>
  <c r="M120" i="1"/>
  <c r="L120" i="1"/>
  <c r="S119" i="1"/>
  <c r="R119" i="1"/>
  <c r="Q119" i="1"/>
  <c r="P119" i="1"/>
  <c r="N119" i="1"/>
  <c r="M119" i="1"/>
  <c r="L119" i="1"/>
  <c r="S118" i="1"/>
  <c r="R118" i="1"/>
  <c r="Q118" i="1"/>
  <c r="P118" i="1"/>
  <c r="N118" i="1"/>
  <c r="M118" i="1"/>
  <c r="L118" i="1"/>
  <c r="S117" i="1"/>
  <c r="R117" i="1"/>
  <c r="Q117" i="1"/>
  <c r="P117" i="1"/>
  <c r="N117" i="1"/>
  <c r="M117" i="1"/>
  <c r="L117" i="1"/>
  <c r="S116" i="1"/>
  <c r="R116" i="1"/>
  <c r="Q116" i="1"/>
  <c r="P116" i="1"/>
  <c r="N116" i="1"/>
  <c r="M116" i="1"/>
  <c r="L116" i="1"/>
  <c r="S115" i="1"/>
  <c r="R115" i="1"/>
  <c r="Q115" i="1"/>
  <c r="P115" i="1"/>
  <c r="N115" i="1"/>
  <c r="M115" i="1"/>
  <c r="L115" i="1"/>
  <c r="S114" i="1"/>
  <c r="R114" i="1"/>
  <c r="Q114" i="1"/>
  <c r="P114" i="1"/>
  <c r="N114" i="1"/>
  <c r="M114" i="1"/>
  <c r="L114" i="1"/>
  <c r="S113" i="1"/>
  <c r="R113" i="1"/>
  <c r="Q113" i="1"/>
  <c r="P113" i="1"/>
  <c r="N113" i="1"/>
  <c r="M113" i="1"/>
  <c r="L113" i="1"/>
  <c r="S112" i="1"/>
  <c r="R112" i="1"/>
  <c r="Q112" i="1"/>
  <c r="P112" i="1"/>
  <c r="N112" i="1"/>
  <c r="M112" i="1"/>
  <c r="L112" i="1"/>
  <c r="S111" i="1"/>
  <c r="R111" i="1"/>
  <c r="Q111" i="1"/>
  <c r="P111" i="1"/>
  <c r="N111" i="1"/>
  <c r="M111" i="1"/>
  <c r="L111" i="1"/>
  <c r="S110" i="1"/>
  <c r="R110" i="1"/>
  <c r="Q110" i="1"/>
  <c r="P110" i="1"/>
  <c r="N110" i="1"/>
  <c r="M110" i="1"/>
  <c r="L110" i="1"/>
  <c r="S109" i="1"/>
  <c r="R109" i="1"/>
  <c r="Q109" i="1"/>
  <c r="P109" i="1"/>
  <c r="N109" i="1"/>
  <c r="M109" i="1"/>
  <c r="L109" i="1"/>
  <c r="S108" i="1"/>
  <c r="R108" i="1"/>
  <c r="Q108" i="1"/>
  <c r="P108" i="1"/>
  <c r="N108" i="1"/>
  <c r="M108" i="1"/>
  <c r="L108" i="1"/>
  <c r="S107" i="1"/>
  <c r="R107" i="1"/>
  <c r="Q107" i="1"/>
  <c r="P107" i="1"/>
  <c r="N107" i="1"/>
  <c r="M107" i="1"/>
  <c r="L107" i="1"/>
  <c r="S106" i="1"/>
  <c r="R106" i="1"/>
  <c r="Q106" i="1"/>
  <c r="P106" i="1"/>
  <c r="N106" i="1"/>
  <c r="M106" i="1"/>
  <c r="L106" i="1"/>
  <c r="S105" i="1"/>
  <c r="R105" i="1"/>
  <c r="Q105" i="1"/>
  <c r="P105" i="1"/>
  <c r="N105" i="1"/>
  <c r="M105" i="1"/>
  <c r="L105" i="1"/>
  <c r="S104" i="1"/>
  <c r="R104" i="1"/>
  <c r="Q104" i="1"/>
  <c r="P104" i="1"/>
  <c r="N104" i="1"/>
  <c r="M104" i="1"/>
  <c r="L104" i="1"/>
  <c r="S103" i="1"/>
  <c r="R103" i="1"/>
  <c r="Q103" i="1"/>
  <c r="P103" i="1"/>
  <c r="N103" i="1"/>
  <c r="M103" i="1"/>
  <c r="L103" i="1"/>
  <c r="S102" i="1"/>
  <c r="R102" i="1"/>
  <c r="Q102" i="1"/>
  <c r="P102" i="1"/>
  <c r="N102" i="1"/>
  <c r="M102" i="1"/>
  <c r="L102" i="1"/>
  <c r="S101" i="1"/>
  <c r="R101" i="1"/>
  <c r="Q101" i="1"/>
  <c r="P101" i="1"/>
  <c r="N101" i="1"/>
  <c r="M101" i="1"/>
  <c r="L101" i="1"/>
  <c r="S100" i="1"/>
  <c r="R100" i="1"/>
  <c r="Q100" i="1"/>
  <c r="P100" i="1"/>
  <c r="N100" i="1"/>
  <c r="M100" i="1"/>
  <c r="L100" i="1"/>
  <c r="S99" i="1"/>
  <c r="R99" i="1"/>
  <c r="Q99" i="1"/>
  <c r="P99" i="1"/>
  <c r="N99" i="1"/>
  <c r="M99" i="1"/>
  <c r="L99" i="1"/>
  <c r="S98" i="1"/>
  <c r="R98" i="1"/>
  <c r="Q98" i="1"/>
  <c r="P98" i="1"/>
  <c r="N98" i="1"/>
  <c r="M98" i="1"/>
  <c r="L98" i="1"/>
  <c r="S97" i="1"/>
  <c r="R97" i="1"/>
  <c r="Q97" i="1"/>
  <c r="P97" i="1"/>
  <c r="N97" i="1"/>
  <c r="M97" i="1"/>
  <c r="L97" i="1"/>
  <c r="S96" i="1"/>
  <c r="R96" i="1"/>
  <c r="Q96" i="1"/>
  <c r="P96" i="1"/>
  <c r="N96" i="1"/>
  <c r="M96" i="1"/>
  <c r="L96" i="1"/>
  <c r="S95" i="1"/>
  <c r="R95" i="1"/>
  <c r="Q95" i="1"/>
  <c r="P95" i="1"/>
  <c r="N95" i="1"/>
  <c r="M95" i="1"/>
  <c r="L95" i="1"/>
  <c r="S94" i="1"/>
  <c r="R94" i="1"/>
  <c r="Q94" i="1"/>
  <c r="P94" i="1"/>
  <c r="N94" i="1"/>
  <c r="M94" i="1"/>
  <c r="L94" i="1"/>
  <c r="S93" i="1"/>
  <c r="R93" i="1"/>
  <c r="Q93" i="1"/>
  <c r="P93" i="1"/>
  <c r="N93" i="1"/>
  <c r="M93" i="1"/>
  <c r="L93" i="1"/>
  <c r="S92" i="1"/>
  <c r="R92" i="1"/>
  <c r="Q92" i="1"/>
  <c r="P92" i="1"/>
  <c r="N92" i="1"/>
  <c r="M92" i="1"/>
  <c r="L92" i="1"/>
  <c r="S91" i="1"/>
  <c r="R91" i="1"/>
  <c r="Q91" i="1"/>
  <c r="P91" i="1"/>
  <c r="N91" i="1"/>
  <c r="M91" i="1"/>
  <c r="L91" i="1"/>
  <c r="S90" i="1"/>
  <c r="R90" i="1"/>
  <c r="Q90" i="1"/>
  <c r="P90" i="1"/>
  <c r="N90" i="1"/>
  <c r="M90" i="1"/>
  <c r="L90" i="1"/>
  <c r="S89" i="1"/>
  <c r="R89" i="1"/>
  <c r="Q89" i="1"/>
  <c r="P89" i="1"/>
  <c r="N89" i="1"/>
  <c r="M89" i="1"/>
  <c r="L89" i="1"/>
  <c r="S88" i="1"/>
  <c r="R88" i="1"/>
  <c r="Q88" i="1"/>
  <c r="P88" i="1"/>
  <c r="N88" i="1"/>
  <c r="M88" i="1"/>
  <c r="L88" i="1"/>
  <c r="S87" i="1"/>
  <c r="R87" i="1"/>
  <c r="Q87" i="1"/>
  <c r="P87" i="1"/>
  <c r="N87" i="1"/>
  <c r="M87" i="1"/>
  <c r="L87" i="1"/>
  <c r="S86" i="1"/>
  <c r="R86" i="1"/>
  <c r="Q86" i="1"/>
  <c r="P86" i="1"/>
  <c r="N86" i="1"/>
  <c r="M86" i="1"/>
  <c r="L86" i="1"/>
  <c r="S85" i="1"/>
  <c r="R85" i="1"/>
  <c r="Q85" i="1"/>
  <c r="P85" i="1"/>
  <c r="N85" i="1"/>
  <c r="M85" i="1"/>
  <c r="L85" i="1"/>
  <c r="S84" i="1"/>
  <c r="R84" i="1"/>
  <c r="Q84" i="1"/>
  <c r="P84" i="1"/>
  <c r="N84" i="1"/>
  <c r="M84" i="1"/>
  <c r="L84" i="1"/>
  <c r="S83" i="1"/>
  <c r="R83" i="1"/>
  <c r="Q83" i="1"/>
  <c r="P83" i="1"/>
  <c r="N83" i="1"/>
  <c r="M83" i="1"/>
  <c r="L83" i="1"/>
  <c r="S82" i="1"/>
  <c r="R82" i="1"/>
  <c r="Q82" i="1"/>
  <c r="P82" i="1"/>
  <c r="N82" i="1"/>
  <c r="M82" i="1"/>
  <c r="L82" i="1"/>
  <c r="S81" i="1"/>
  <c r="R81" i="1"/>
  <c r="Q81" i="1"/>
  <c r="P81" i="1"/>
  <c r="N81" i="1"/>
  <c r="M81" i="1"/>
  <c r="L81" i="1"/>
  <c r="S80" i="1"/>
  <c r="R80" i="1"/>
  <c r="Q80" i="1"/>
  <c r="P80" i="1"/>
  <c r="N80" i="1"/>
  <c r="M80" i="1"/>
  <c r="L80" i="1"/>
  <c r="S79" i="1"/>
  <c r="R79" i="1"/>
  <c r="Q79" i="1"/>
  <c r="P79" i="1"/>
  <c r="N79" i="1"/>
  <c r="M79" i="1"/>
  <c r="L79" i="1"/>
  <c r="S78" i="1"/>
  <c r="R78" i="1"/>
  <c r="Q78" i="1"/>
  <c r="P78" i="1"/>
  <c r="N78" i="1"/>
  <c r="M78" i="1"/>
  <c r="L78" i="1"/>
  <c r="S77" i="1"/>
  <c r="R77" i="1"/>
  <c r="Q77" i="1"/>
  <c r="P77" i="1"/>
  <c r="N77" i="1"/>
  <c r="M77" i="1"/>
  <c r="L77" i="1"/>
  <c r="S76" i="1"/>
  <c r="R76" i="1"/>
  <c r="Q76" i="1"/>
  <c r="P76" i="1"/>
  <c r="N76" i="1"/>
  <c r="M76" i="1"/>
  <c r="L76" i="1"/>
  <c r="S75" i="1"/>
  <c r="R75" i="1"/>
  <c r="Q75" i="1"/>
  <c r="P75" i="1"/>
  <c r="N75" i="1"/>
  <c r="M75" i="1"/>
  <c r="L75" i="1"/>
  <c r="S74" i="1"/>
  <c r="R74" i="1"/>
  <c r="Q74" i="1"/>
  <c r="P74" i="1"/>
  <c r="N74" i="1"/>
  <c r="M74" i="1"/>
  <c r="L74" i="1"/>
  <c r="S73" i="1"/>
  <c r="R73" i="1"/>
  <c r="Q73" i="1"/>
  <c r="P73" i="1"/>
  <c r="N73" i="1"/>
  <c r="M73" i="1"/>
  <c r="L73" i="1"/>
  <c r="S72" i="1"/>
  <c r="R72" i="1"/>
  <c r="Q72" i="1"/>
  <c r="P72" i="1"/>
  <c r="N72" i="1"/>
  <c r="M72" i="1"/>
  <c r="L72" i="1"/>
  <c r="S71" i="1"/>
  <c r="R71" i="1"/>
  <c r="Q71" i="1"/>
  <c r="P71" i="1"/>
  <c r="N71" i="1"/>
  <c r="M71" i="1"/>
  <c r="L71" i="1"/>
  <c r="S70" i="1"/>
  <c r="R70" i="1"/>
  <c r="Q70" i="1"/>
  <c r="P70" i="1"/>
  <c r="N70" i="1"/>
  <c r="M70" i="1"/>
  <c r="L70" i="1"/>
  <c r="S69" i="1"/>
  <c r="R69" i="1"/>
  <c r="Q69" i="1"/>
  <c r="P69" i="1"/>
  <c r="N69" i="1"/>
  <c r="M69" i="1"/>
  <c r="L69" i="1"/>
  <c r="S68" i="1"/>
  <c r="R68" i="1"/>
  <c r="Q68" i="1"/>
  <c r="P68" i="1"/>
  <c r="N68" i="1"/>
  <c r="M68" i="1"/>
  <c r="L68" i="1"/>
  <c r="S67" i="1"/>
  <c r="R67" i="1"/>
  <c r="Q67" i="1"/>
  <c r="P67" i="1"/>
  <c r="N67" i="1"/>
  <c r="M67" i="1"/>
  <c r="L67" i="1"/>
  <c r="S66" i="1"/>
  <c r="R66" i="1"/>
  <c r="Q66" i="1"/>
  <c r="P66" i="1"/>
  <c r="N66" i="1"/>
  <c r="M66" i="1"/>
  <c r="L66" i="1"/>
  <c r="S65" i="1"/>
  <c r="R65" i="1"/>
  <c r="Q65" i="1"/>
  <c r="P65" i="1"/>
  <c r="N65" i="1"/>
  <c r="M65" i="1"/>
  <c r="L65" i="1"/>
  <c r="S64" i="1"/>
  <c r="R64" i="1"/>
  <c r="Q64" i="1"/>
  <c r="P64" i="1"/>
  <c r="N64" i="1"/>
  <c r="M64" i="1"/>
  <c r="L64" i="1"/>
  <c r="S63" i="1"/>
  <c r="R63" i="1"/>
  <c r="Q63" i="1"/>
  <c r="P63" i="1"/>
  <c r="N63" i="1"/>
  <c r="M63" i="1"/>
  <c r="L63" i="1"/>
  <c r="S62" i="1"/>
  <c r="R62" i="1"/>
  <c r="Q62" i="1"/>
  <c r="P62" i="1"/>
  <c r="N62" i="1"/>
  <c r="M62" i="1"/>
  <c r="L62" i="1"/>
  <c r="S61" i="1"/>
  <c r="R61" i="1"/>
  <c r="Q61" i="1"/>
  <c r="P61" i="1"/>
  <c r="N61" i="1"/>
  <c r="M61" i="1"/>
  <c r="L61" i="1"/>
  <c r="S60" i="1"/>
  <c r="R60" i="1"/>
  <c r="Q60" i="1"/>
  <c r="P60" i="1"/>
  <c r="N60" i="1"/>
  <c r="M60" i="1"/>
  <c r="L60" i="1"/>
  <c r="S59" i="1"/>
  <c r="R59" i="1"/>
  <c r="Q59" i="1"/>
  <c r="P59" i="1"/>
  <c r="N59" i="1"/>
  <c r="M59" i="1"/>
  <c r="L59" i="1"/>
  <c r="S58" i="1"/>
  <c r="R58" i="1"/>
  <c r="Q58" i="1"/>
  <c r="P58" i="1"/>
  <c r="N58" i="1"/>
  <c r="M58" i="1"/>
  <c r="L58" i="1"/>
  <c r="S57" i="1"/>
  <c r="R57" i="1"/>
  <c r="Q57" i="1"/>
  <c r="P57" i="1"/>
  <c r="N57" i="1"/>
  <c r="M57" i="1"/>
  <c r="L57" i="1"/>
  <c r="S56" i="1"/>
  <c r="R56" i="1"/>
  <c r="Q56" i="1"/>
  <c r="P56" i="1"/>
  <c r="N56" i="1"/>
  <c r="M56" i="1"/>
  <c r="L56" i="1"/>
  <c r="S55" i="1"/>
  <c r="R55" i="1"/>
  <c r="Q55" i="1"/>
  <c r="P55" i="1"/>
  <c r="N55" i="1"/>
  <c r="M55" i="1"/>
  <c r="L55" i="1"/>
  <c r="S54" i="1"/>
  <c r="R54" i="1"/>
  <c r="Q54" i="1"/>
  <c r="P54" i="1"/>
  <c r="N54" i="1"/>
  <c r="M54" i="1"/>
  <c r="L54" i="1"/>
  <c r="S53" i="1"/>
  <c r="R53" i="1"/>
  <c r="Q53" i="1"/>
  <c r="P53" i="1"/>
  <c r="N53" i="1"/>
  <c r="M53" i="1"/>
  <c r="L53" i="1"/>
  <c r="S52" i="1"/>
  <c r="R52" i="1"/>
  <c r="Q52" i="1"/>
  <c r="P52" i="1"/>
  <c r="N52" i="1"/>
  <c r="M52" i="1"/>
  <c r="L52" i="1"/>
  <c r="S51" i="1"/>
  <c r="R51" i="1"/>
  <c r="Q51" i="1"/>
  <c r="P51" i="1"/>
  <c r="N51" i="1"/>
  <c r="M51" i="1"/>
  <c r="L51" i="1"/>
  <c r="S50" i="1"/>
  <c r="R50" i="1"/>
  <c r="Q50" i="1"/>
  <c r="P50" i="1"/>
  <c r="N50" i="1"/>
  <c r="M50" i="1"/>
  <c r="L50" i="1"/>
  <c r="S49" i="1"/>
  <c r="R49" i="1"/>
  <c r="Q49" i="1"/>
  <c r="P49" i="1"/>
  <c r="N49" i="1"/>
  <c r="M49" i="1"/>
  <c r="L49" i="1"/>
  <c r="S48" i="1"/>
  <c r="R48" i="1"/>
  <c r="Q48" i="1"/>
  <c r="P48" i="1"/>
  <c r="N48" i="1"/>
  <c r="M48" i="1"/>
  <c r="L48" i="1"/>
  <c r="S47" i="1"/>
  <c r="R47" i="1"/>
  <c r="Q47" i="1"/>
  <c r="P47" i="1"/>
  <c r="N47" i="1"/>
  <c r="M47" i="1"/>
  <c r="L47" i="1"/>
  <c r="S46" i="1"/>
  <c r="R46" i="1"/>
  <c r="Q46" i="1"/>
  <c r="P46" i="1"/>
  <c r="N46" i="1"/>
  <c r="M46" i="1"/>
  <c r="L46" i="1"/>
  <c r="S45" i="1"/>
  <c r="R45" i="1"/>
  <c r="Q45" i="1"/>
  <c r="P45" i="1"/>
  <c r="N45" i="1"/>
  <c r="M45" i="1"/>
  <c r="L45" i="1"/>
  <c r="S44" i="1"/>
  <c r="R44" i="1"/>
  <c r="Q44" i="1"/>
  <c r="P44" i="1"/>
  <c r="N44" i="1"/>
  <c r="M44" i="1"/>
  <c r="L44" i="1"/>
  <c r="S43" i="1"/>
  <c r="R43" i="1"/>
  <c r="Q43" i="1"/>
  <c r="P43" i="1"/>
  <c r="N43" i="1"/>
  <c r="M43" i="1"/>
  <c r="L43" i="1"/>
  <c r="S42" i="1"/>
  <c r="R42" i="1"/>
  <c r="Q42" i="1"/>
  <c r="P42" i="1"/>
  <c r="N42" i="1"/>
  <c r="M42" i="1"/>
  <c r="L42" i="1"/>
  <c r="S41" i="1"/>
  <c r="R41" i="1"/>
  <c r="Q41" i="1"/>
  <c r="P41" i="1"/>
  <c r="N41" i="1"/>
  <c r="M41" i="1"/>
  <c r="L41" i="1"/>
  <c r="S40" i="1"/>
  <c r="R40" i="1"/>
  <c r="Q40" i="1"/>
  <c r="P40" i="1"/>
  <c r="N40" i="1"/>
  <c r="M40" i="1"/>
  <c r="L40" i="1"/>
  <c r="S39" i="1"/>
  <c r="R39" i="1"/>
  <c r="Q39" i="1"/>
  <c r="P39" i="1"/>
  <c r="N39" i="1"/>
  <c r="M39" i="1"/>
  <c r="L39" i="1"/>
  <c r="S38" i="1"/>
  <c r="R38" i="1"/>
  <c r="Q38" i="1"/>
  <c r="P38" i="1"/>
  <c r="N38" i="1"/>
  <c r="M38" i="1"/>
  <c r="L38" i="1"/>
  <c r="S37" i="1"/>
  <c r="R37" i="1"/>
  <c r="Q37" i="1"/>
  <c r="P37" i="1"/>
  <c r="N37" i="1"/>
  <c r="M37" i="1"/>
  <c r="L37" i="1"/>
  <c r="S36" i="1"/>
  <c r="R36" i="1"/>
  <c r="Q36" i="1"/>
  <c r="P36" i="1"/>
  <c r="N36" i="1"/>
  <c r="M36" i="1"/>
  <c r="L36" i="1"/>
  <c r="S35" i="1"/>
  <c r="R35" i="1"/>
  <c r="Q35" i="1"/>
  <c r="P35" i="1"/>
  <c r="N35" i="1"/>
  <c r="M35" i="1"/>
  <c r="L35" i="1"/>
  <c r="S34" i="1"/>
  <c r="R34" i="1"/>
  <c r="Q34" i="1"/>
  <c r="P34" i="1"/>
  <c r="N34" i="1"/>
  <c r="M34" i="1"/>
  <c r="L34" i="1"/>
  <c r="S33" i="1"/>
  <c r="R33" i="1"/>
  <c r="Q33" i="1"/>
  <c r="P33" i="1"/>
  <c r="N33" i="1"/>
  <c r="M33" i="1"/>
  <c r="L33" i="1"/>
  <c r="S32" i="1"/>
  <c r="R32" i="1"/>
  <c r="Q32" i="1"/>
  <c r="P32" i="1"/>
  <c r="N32" i="1"/>
  <c r="M32" i="1"/>
  <c r="L32" i="1"/>
  <c r="S31" i="1"/>
  <c r="R31" i="1"/>
  <c r="Q31" i="1"/>
  <c r="P31" i="1"/>
  <c r="N31" i="1"/>
  <c r="M31" i="1"/>
  <c r="L31" i="1"/>
  <c r="S30" i="1"/>
  <c r="R30" i="1"/>
  <c r="Q30" i="1"/>
  <c r="P30" i="1"/>
  <c r="N30" i="1"/>
  <c r="M30" i="1"/>
  <c r="L30" i="1"/>
  <c r="S29" i="1"/>
  <c r="R29" i="1"/>
  <c r="Q29" i="1"/>
  <c r="P29" i="1"/>
  <c r="N29" i="1"/>
  <c r="M29" i="1"/>
  <c r="L29" i="1"/>
  <c r="S28" i="1"/>
  <c r="R28" i="1"/>
  <c r="Q28" i="1"/>
  <c r="P28" i="1"/>
  <c r="N28" i="1"/>
  <c r="M28" i="1"/>
  <c r="L28" i="1"/>
  <c r="S27" i="1"/>
  <c r="R27" i="1"/>
  <c r="Q27" i="1"/>
  <c r="P27" i="1"/>
  <c r="N27" i="1"/>
  <c r="M27" i="1"/>
  <c r="L27" i="1"/>
  <c r="S26" i="1"/>
  <c r="R26" i="1"/>
  <c r="Q26" i="1"/>
  <c r="P26" i="1"/>
  <c r="N26" i="1"/>
  <c r="M26" i="1"/>
  <c r="L26" i="1"/>
  <c r="S25" i="1"/>
  <c r="R25" i="1"/>
  <c r="Q25" i="1"/>
  <c r="P25" i="1"/>
  <c r="N25" i="1"/>
  <c r="M25" i="1"/>
  <c r="L25" i="1"/>
  <c r="S24" i="1"/>
  <c r="R24" i="1"/>
  <c r="Q24" i="1"/>
  <c r="P24" i="1"/>
  <c r="N24" i="1"/>
  <c r="M24" i="1"/>
  <c r="L24" i="1"/>
  <c r="S23" i="1"/>
  <c r="R23" i="1"/>
  <c r="Q23" i="1"/>
  <c r="P23" i="1"/>
  <c r="N23" i="1"/>
  <c r="M23" i="1"/>
  <c r="L23" i="1"/>
  <c r="S22" i="1"/>
  <c r="R22" i="1"/>
  <c r="Q22" i="1"/>
  <c r="P22" i="1"/>
  <c r="N22" i="1"/>
  <c r="M22" i="1"/>
  <c r="L22" i="1"/>
  <c r="S21" i="1"/>
  <c r="R21" i="1"/>
  <c r="Q21" i="1"/>
  <c r="P21" i="1"/>
  <c r="N21" i="1"/>
  <c r="M21" i="1"/>
  <c r="L21" i="1"/>
  <c r="S20" i="1"/>
  <c r="R20" i="1"/>
  <c r="Q20" i="1"/>
  <c r="P20" i="1"/>
  <c r="N20" i="1"/>
  <c r="M20" i="1"/>
  <c r="L20" i="1"/>
  <c r="S19" i="1"/>
  <c r="R19" i="1"/>
  <c r="Q19" i="1"/>
  <c r="P19" i="1"/>
  <c r="N19" i="1"/>
  <c r="M19" i="1"/>
  <c r="L19" i="1"/>
  <c r="S18" i="1"/>
  <c r="R18" i="1"/>
  <c r="Q18" i="1"/>
  <c r="P18" i="1"/>
  <c r="N18" i="1"/>
  <c r="M18" i="1"/>
  <c r="L18" i="1"/>
  <c r="S17" i="1"/>
  <c r="R17" i="1"/>
  <c r="Q17" i="1"/>
  <c r="P17" i="1"/>
  <c r="N17" i="1"/>
  <c r="M17" i="1"/>
  <c r="L17" i="1"/>
  <c r="S16" i="1"/>
  <c r="R16" i="1"/>
  <c r="Q16" i="1"/>
  <c r="P16" i="1"/>
  <c r="N16" i="1"/>
  <c r="M16" i="1"/>
  <c r="L16" i="1"/>
  <c r="S15" i="1"/>
  <c r="R15" i="1"/>
  <c r="Q15" i="1"/>
  <c r="P15" i="1"/>
  <c r="N15" i="1"/>
  <c r="M15" i="1"/>
  <c r="L15" i="1"/>
  <c r="S14" i="1"/>
  <c r="R14" i="1"/>
  <c r="Q14" i="1"/>
  <c r="P14" i="1"/>
  <c r="N14" i="1"/>
  <c r="M14" i="1"/>
  <c r="L14" i="1"/>
  <c r="S13" i="1"/>
  <c r="R13" i="1"/>
  <c r="Q13" i="1"/>
  <c r="P13" i="1"/>
  <c r="N13" i="1"/>
  <c r="M13" i="1"/>
  <c r="L13" i="1"/>
  <c r="S12" i="1"/>
  <c r="R12" i="1"/>
  <c r="Q12" i="1"/>
  <c r="P12" i="1"/>
  <c r="N12" i="1"/>
  <c r="M12" i="1"/>
  <c r="L12" i="1"/>
  <c r="S11" i="1"/>
  <c r="R11" i="1"/>
  <c r="Q11" i="1"/>
  <c r="P11" i="1"/>
  <c r="N11" i="1"/>
  <c r="M11" i="1"/>
  <c r="L11" i="1"/>
  <c r="S10" i="1"/>
  <c r="R10" i="1"/>
  <c r="Q10" i="1"/>
  <c r="P10" i="1"/>
  <c r="N10" i="1"/>
  <c r="M10" i="1"/>
  <c r="L10" i="1"/>
  <c r="S9" i="1"/>
  <c r="R9" i="1"/>
  <c r="Q9" i="1"/>
  <c r="P9" i="1"/>
  <c r="N9" i="1"/>
  <c r="M9" i="1"/>
  <c r="L9" i="1"/>
  <c r="S8" i="1"/>
  <c r="R8" i="1"/>
  <c r="Q8" i="1"/>
  <c r="P8" i="1"/>
  <c r="N8" i="1"/>
  <c r="M8" i="1"/>
  <c r="L8" i="1"/>
  <c r="S7" i="1"/>
  <c r="R7" i="1"/>
  <c r="Q7" i="1"/>
  <c r="P7" i="1"/>
  <c r="N7" i="1"/>
  <c r="M7" i="1"/>
  <c r="L7" i="1"/>
  <c r="R6" i="1"/>
  <c r="S6" i="1"/>
  <c r="Q6" i="1"/>
  <c r="P6" i="1"/>
  <c r="N6" i="1"/>
  <c r="M6" i="1"/>
  <c r="L6" i="1"/>
  <c r="F408" i="1"/>
  <c r="F4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<sst xmlns="http://schemas.openxmlformats.org/spreadsheetml/2006/main" count="3049" uniqueCount="257">
  <si>
    <t>Account Transactions</t>
  </si>
  <si>
    <t>Demo Company (UK)</t>
  </si>
  <si>
    <t>For the period 1 February 2017 to 31 December 2025</t>
  </si>
  <si>
    <t>Date</t>
  </si>
  <si>
    <t>Contact</t>
  </si>
  <si>
    <t>Description</t>
  </si>
  <si>
    <t>Invoice Number</t>
  </si>
  <si>
    <t>Reference</t>
  </si>
  <si>
    <t>Net</t>
  </si>
  <si>
    <t>Account Code</t>
  </si>
  <si>
    <t>Account</t>
  </si>
  <si>
    <t>Account Type</t>
  </si>
  <si>
    <t>DIISR - Small Business Services</t>
  </si>
  <si>
    <t>800</t>
  </si>
  <si>
    <t>Accounts Payable</t>
  </si>
  <si>
    <t>Liability</t>
  </si>
  <si>
    <t>Payment: DIISR - Small Business Services</t>
  </si>
  <si>
    <t>090</t>
  </si>
  <si>
    <t>Business Bank Account</t>
  </si>
  <si>
    <t>Asset</t>
  </si>
  <si>
    <t>Maddox Publishing Group</t>
  </si>
  <si>
    <t>INV-001-0</t>
  </si>
  <si>
    <t>610</t>
  </si>
  <si>
    <t>Accounts Receivable</t>
  </si>
  <si>
    <t>Conversion Balance</t>
  </si>
  <si>
    <t>Ridgeway University</t>
  </si>
  <si>
    <t>INV-0001</t>
  </si>
  <si>
    <t>RPT200-1</t>
  </si>
  <si>
    <t>PowerDirect</t>
  </si>
  <si>
    <t>RPT445-1</t>
  </si>
  <si>
    <t>Payment: Maddox Publishing Group</t>
  </si>
  <si>
    <t>Payment: Ridgeway University</t>
  </si>
  <si>
    <t>Payment: PowerDirect</t>
  </si>
  <si>
    <t>INV-0002</t>
  </si>
  <si>
    <t>INV-0003</t>
  </si>
  <si>
    <t>DD</t>
  </si>
  <si>
    <t>INV-0004</t>
  </si>
  <si>
    <t>INV-0005</t>
  </si>
  <si>
    <t>INV-0006</t>
  </si>
  <si>
    <t>INV-0007</t>
  </si>
  <si>
    <t>INV-0008</t>
  </si>
  <si>
    <t>INV-0009</t>
  </si>
  <si>
    <t>Truxton Property Management</t>
  </si>
  <si>
    <t>RPT469-1</t>
  </si>
  <si>
    <t>INV-0010</t>
  </si>
  <si>
    <t>Net Connect</t>
  </si>
  <si>
    <t>RPT489-1</t>
  </si>
  <si>
    <t>PC Complete</t>
  </si>
  <si>
    <t>720-1</t>
  </si>
  <si>
    <t>Young Bros Transport</t>
  </si>
  <si>
    <t>INV-0013</t>
  </si>
  <si>
    <t>Monthly Support</t>
  </si>
  <si>
    <t>Rex Media Group</t>
  </si>
  <si>
    <t>INV-0015</t>
  </si>
  <si>
    <t>Hamilton Smith Ltd</t>
  </si>
  <si>
    <t>INV-0012</t>
  </si>
  <si>
    <t>Port &amp; Philip Freight</t>
  </si>
  <si>
    <t>INV-0014</t>
  </si>
  <si>
    <t>INV-0016</t>
  </si>
  <si>
    <t>CN-0025</t>
  </si>
  <si>
    <t>877</t>
  </si>
  <si>
    <t>Tracking Transfers</t>
  </si>
  <si>
    <t>City Limousines</t>
  </si>
  <si>
    <t>INV-0017</t>
  </si>
  <si>
    <t>P/O 9711</t>
  </si>
  <si>
    <t>Ridgeway Bank</t>
  </si>
  <si>
    <t>Payment: Truxton Property Management</t>
  </si>
  <si>
    <t>FP089876</t>
  </si>
  <si>
    <t>Payment: PC Complete</t>
  </si>
  <si>
    <t>Office Supplies Company</t>
  </si>
  <si>
    <t>Eft</t>
  </si>
  <si>
    <t>Xero</t>
  </si>
  <si>
    <t>Payment: Xero</t>
  </si>
  <si>
    <t>RPT402-1</t>
  </si>
  <si>
    <t>Payment: Net Connect</t>
  </si>
  <si>
    <t>Payment: Rex Media Group</t>
  </si>
  <si>
    <t>Payment: Young Bros Transport</t>
  </si>
  <si>
    <t>Payment: Port &amp; Philip Freight</t>
  </si>
  <si>
    <t>Payment: Hamilton Smith Ltd</t>
  </si>
  <si>
    <t>0015</t>
  </si>
  <si>
    <t>0031</t>
  </si>
  <si>
    <t>0014</t>
  </si>
  <si>
    <t>0012</t>
  </si>
  <si>
    <t>Bank West</t>
  </si>
  <si>
    <t>INV-0019</t>
  </si>
  <si>
    <t>Training</t>
  </si>
  <si>
    <t>Woolworths Market</t>
  </si>
  <si>
    <t>Berry Brew</t>
  </si>
  <si>
    <t>Xero Demo</t>
  </si>
  <si>
    <t>801</t>
  </si>
  <si>
    <t>Unpaid Expense Claims</t>
  </si>
  <si>
    <t>Swanston Security</t>
  </si>
  <si>
    <t>RPT429-1</t>
  </si>
  <si>
    <t>Payment: Bank West</t>
  </si>
  <si>
    <t>0019</t>
  </si>
  <si>
    <t>INV-0011</t>
  </si>
  <si>
    <t>Melrose Parking</t>
  </si>
  <si>
    <t>Chq 409</t>
  </si>
  <si>
    <t>City Agency</t>
  </si>
  <si>
    <t>INV-0018</t>
  </si>
  <si>
    <t>Workshop</t>
  </si>
  <si>
    <t>720-2</t>
  </si>
  <si>
    <t>Central Copiers</t>
  </si>
  <si>
    <t>945-Ocon</t>
  </si>
  <si>
    <t>MCO Cleaning Services</t>
  </si>
  <si>
    <t>408</t>
  </si>
  <si>
    <t>Espresso 31</t>
  </si>
  <si>
    <t>Brunswick Petals</t>
  </si>
  <si>
    <t>Mobil</t>
  </si>
  <si>
    <t>INV-0027</t>
  </si>
  <si>
    <t>Yr Ref W08-143</t>
  </si>
  <si>
    <t>INV-0023</t>
  </si>
  <si>
    <t>Payment: City Agency</t>
  </si>
  <si>
    <t>INV-0028</t>
  </si>
  <si>
    <t>Book</t>
  </si>
  <si>
    <t>SMART Agency</t>
  </si>
  <si>
    <t>SM0195</t>
  </si>
  <si>
    <t>INV-0020</t>
  </si>
  <si>
    <t>P/O CRM08-12</t>
  </si>
  <si>
    <t>Boom FM</t>
  </si>
  <si>
    <t>INV-0021</t>
  </si>
  <si>
    <t>Petrie McLoud Watson &amp; Associates</t>
  </si>
  <si>
    <t>INV-0022</t>
  </si>
  <si>
    <t>Portal Proj</t>
  </si>
  <si>
    <t>INV-0024</t>
  </si>
  <si>
    <t>CN-0026</t>
  </si>
  <si>
    <t>INV-0041</t>
  </si>
  <si>
    <t>INV-0042</t>
  </si>
  <si>
    <t>INV-0031</t>
  </si>
  <si>
    <t>INV-0032</t>
  </si>
  <si>
    <t>INV-0029</t>
  </si>
  <si>
    <t>INV-0030</t>
  </si>
  <si>
    <t>INV-0033</t>
  </si>
  <si>
    <t>Payment: Swanston Security</t>
  </si>
  <si>
    <t>Payment: Petrie McLoud Watson &amp; Associates</t>
  </si>
  <si>
    <t>Payment: Boom FM</t>
  </si>
  <si>
    <t>Hoyt Productions</t>
  </si>
  <si>
    <t>08-4123</t>
  </si>
  <si>
    <t>Carlton Functions</t>
  </si>
  <si>
    <t>Dep</t>
  </si>
  <si>
    <t>CN-0034</t>
  </si>
  <si>
    <t>DIISR - Small Business Services - Half day training - Microsoft Office</t>
  </si>
  <si>
    <t>412</t>
  </si>
  <si>
    <t>Consulting</t>
  </si>
  <si>
    <t>Expense</t>
  </si>
  <si>
    <t>DIISR - Small Business Services - Desktop/network support via email &amp; phone.Per month fixed fee for minimum 20 hours/month.</t>
  </si>
  <si>
    <t>429</t>
  </si>
  <si>
    <t>General Expenses</t>
  </si>
  <si>
    <t>820</t>
  </si>
  <si>
    <t>VAT</t>
  </si>
  <si>
    <t>DIISR - Small Business Services - Stationery charges</t>
  </si>
  <si>
    <t>461</t>
  </si>
  <si>
    <t>Printing &amp; Stationery</t>
  </si>
  <si>
    <t>Maddox Publishing Group - Project management - onsite daily rate - your CRM integration project</t>
  </si>
  <si>
    <t>260</t>
  </si>
  <si>
    <t>Other Revenue</t>
  </si>
  <si>
    <t>Revenue</t>
  </si>
  <si>
    <t>840</t>
  </si>
  <si>
    <t>Historical Adjustment</t>
  </si>
  <si>
    <t>Ridgeway University - Retainer for consulting work</t>
  </si>
  <si>
    <t>200</t>
  </si>
  <si>
    <t>Sales</t>
  </si>
  <si>
    <t>PowerDirect - Monthly electricity</t>
  </si>
  <si>
    <t>445</t>
  </si>
  <si>
    <t>Light, Power, Heating</t>
  </si>
  <si>
    <t>Ridgeway University - Half day training - Microsoft Office</t>
  </si>
  <si>
    <t>Ridgeway University - Onsite project management p/hr</t>
  </si>
  <si>
    <t>Truxton Property Management - Monthly rent in advance</t>
  </si>
  <si>
    <t>469</t>
  </si>
  <si>
    <t>Rent</t>
  </si>
  <si>
    <t>Net Connect - Cable internet</t>
  </si>
  <si>
    <t>489</t>
  </si>
  <si>
    <t>Telephone &amp; Internet</t>
  </si>
  <si>
    <t>PC Complete - Laptop</t>
  </si>
  <si>
    <t>720</t>
  </si>
  <si>
    <t>Computer Equipment</t>
  </si>
  <si>
    <t>Young Bros Transport - Desktop/network support via email &amp; phone.Per month fixed fee for minimum 20 hours/month.</t>
  </si>
  <si>
    <t>Rex Media Group - Desktop/network support via email &amp; phone.Per month fixed fee for minimum 20 hours/month.</t>
  </si>
  <si>
    <t>Hamilton Smith Ltd - Desktop/network support via email &amp; phone.Per month fixed fee for minimum 20 hours/month.</t>
  </si>
  <si>
    <t>Port &amp; Philip Freight - Desktop/network support via email &amp; phone.Per month fixed fee for minimum 20 hours/month.</t>
  </si>
  <si>
    <t>City Limousines - Project management &amp; implementation - branding workshop with your team</t>
  </si>
  <si>
    <t>Ridgeway Bank - Bank fee</t>
  </si>
  <si>
    <t>404</t>
  </si>
  <si>
    <t>Bank Fees</t>
  </si>
  <si>
    <t>Office Supplies Company - Misc stationery</t>
  </si>
  <si>
    <t>Xero - Monthly subscription</t>
  </si>
  <si>
    <t>401</t>
  </si>
  <si>
    <t>Audit &amp; Accountancy fees</t>
  </si>
  <si>
    <t>Bank West - Half day training - Microsoft Office - for your Customer Support Team (Session 1)</t>
  </si>
  <si>
    <t>Bank West - Half day training - Microsoft Office - for your Priority Mortgage Services Team (Session 3)</t>
  </si>
  <si>
    <t>Bank West - Half day training - Microsoft Office  - for your Lending Services Team (Session 2)</t>
  </si>
  <si>
    <t>Woolworths Market - Misc kitchen supplies for office</t>
  </si>
  <si>
    <t>Berry Brew - Team coffee</t>
  </si>
  <si>
    <t>420</t>
  </si>
  <si>
    <t>Entertainment-100% business</t>
  </si>
  <si>
    <t>Swanston Security - Our share building doorman/security</t>
  </si>
  <si>
    <t>Xero Demo - Breakfast before MRE conference</t>
  </si>
  <si>
    <t>493</t>
  </si>
  <si>
    <t>Travel - National</t>
  </si>
  <si>
    <t>Xero Demo - Parking for MRE conference</t>
  </si>
  <si>
    <t>Melrose Parking - Monthly carpark</t>
  </si>
  <si>
    <t>449</t>
  </si>
  <si>
    <t>Motor Vehicle Expenses</t>
  </si>
  <si>
    <t>Swanston Security - Refund as agreed due to window break when guard absent</t>
  </si>
  <si>
    <t>PC Complete - DVD writer for laptop</t>
  </si>
  <si>
    <t>City Agency - Project management &amp; implementation - branding workshop with your team
========================
- 'Buzz Words' session with your Steering Group
- Analysis of current marketing materials
- Workshop on re-brand outcomes and stakeholder identification
- Analysis and presentation of findings to your Steering Group &amp; Board</t>
  </si>
  <si>
    <t>City Agency - Copies of 'Fish out of Water' text for your Branding Team</t>
  </si>
  <si>
    <t>PC Complete - Webrrls Club sub</t>
  </si>
  <si>
    <t>485</t>
  </si>
  <si>
    <t>Subscriptions</t>
  </si>
  <si>
    <t>Central Copiers - Photocopier repair &amp; drum replacement</t>
  </si>
  <si>
    <t>473</t>
  </si>
  <si>
    <t>Repairs &amp; Maintenance</t>
  </si>
  <si>
    <t>MCO Cleaning Services - Office clean for month</t>
  </si>
  <si>
    <t>Cleaning</t>
  </si>
  <si>
    <t>Espresso 31 - Team coffees</t>
  </si>
  <si>
    <t>PC Complete - Unable to supply DVD writer for laptop</t>
  </si>
  <si>
    <t>Mobil - Petrol in company car</t>
  </si>
  <si>
    <t>DIISR - Small Business Services - Project management &amp; implementation - branding workshop with your team</t>
  </si>
  <si>
    <t>DIISR - Small Business Services - Project management &amp; implementation - 'due diligence' stocktake of your project scope/schedule/implementation plan/outcome measures (hourly rate as agreed)</t>
  </si>
  <si>
    <t>City Limousines - Project management &amp; implementation - branding workshop with your team - follow up session</t>
  </si>
  <si>
    <t>City Limousines - Fish out of Water: Finding Your Brand'</t>
  </si>
  <si>
    <t>SMART Agency - Design concepts for Oaktown Business Leader ad series</t>
  </si>
  <si>
    <t>400</t>
  </si>
  <si>
    <t>Advertising &amp; Marketing</t>
  </si>
  <si>
    <t>Coded incorrectly Office Equipment should be Computer Equipment - Coded incorrectly Computer Equipment should be Office Equipment</t>
  </si>
  <si>
    <t>#423</t>
  </si>
  <si>
    <t>710</t>
  </si>
  <si>
    <t>Office Equipment</t>
  </si>
  <si>
    <t>Coded incorrectly Office Equipment should be Computer Equipment - Coded incorrectly Office Equipment should be Computer Equipment</t>
  </si>
  <si>
    <t>Ridgeway University - Onsite project management for CRM Project 3 days/week</t>
  </si>
  <si>
    <t>Boom FM - Half day training - Microsoft Office</t>
  </si>
  <si>
    <t>Petrie McLoud Watson &amp; Associates - Development work - developer onsite</t>
  </si>
  <si>
    <t>Boom FM - Half day training - Microsoft Office - operations staff (Session 2)</t>
  </si>
  <si>
    <t>Boom FM - Half day training - Microsoft Office - reception staff (Session 1)</t>
  </si>
  <si>
    <t>Boom FM - CREDIT Half day training - Microsoft Office and include in suite of training
INV-0024</t>
  </si>
  <si>
    <t>Port &amp; Philip Freight - Project management &amp; implementation - branding workshop with your team</t>
  </si>
  <si>
    <t>Port &amp; Philip Freight - Fish out of Water: Finding Your Brand</t>
  </si>
  <si>
    <t>DIISR - Small Business Services - Fish out of Water: Finding Your Brand'</t>
  </si>
  <si>
    <t>DIISR - Small Business Services - Project management &amp; implementation - branding workshop with your team  - follow up</t>
  </si>
  <si>
    <t>Hoyt Productions - 20-second still frame ad shown in 5 city cinemas 5 times each</t>
  </si>
  <si>
    <t>Carlton Functions - Deposit on venue hire for client function</t>
  </si>
  <si>
    <t>300</t>
  </si>
  <si>
    <t>Purchases</t>
  </si>
  <si>
    <t>DIISR - Small Business Services - Fish out of Water: Finding Your Brand' - credit - charged in error - should be included overall project</t>
  </si>
  <si>
    <t>Net Profit</t>
  </si>
  <si>
    <t>960</t>
  </si>
  <si>
    <t>Retained Earnings</t>
  </si>
  <si>
    <t>Equity</t>
  </si>
  <si>
    <t>Net Loss</t>
  </si>
  <si>
    <t>Total</t>
  </si>
  <si>
    <t>Account Name</t>
  </si>
  <si>
    <t>Transaction Type</t>
  </si>
  <si>
    <t>Entity (Customer/Supplier)</t>
  </si>
  <si>
    <t>Transaction Description</t>
  </si>
  <si>
    <t>Amount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</si>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</sst>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 mmm\ yyyy"/>
    <numFmt numFmtId="165" formatCode="#,##0.00;\(#,##0.00\)"/>
    <numFmt numFmtId="166" formatCode="[$£-809]#,##0.00;\-[$£-809]#,##0.00"/>
  </numFmts>
  <fonts count="9" x14ac:knownFonts="1">
    <font>
      <sz val="9"/>
      <color theme="1"/>
      <name val="Arial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EBEBEB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166" fontId="8" fillId="0" borderId="0" xfId="0" applyNumberFormat="1" applyFont="1" applyAlignment="1">
      <alignment vertical="center"/>
    </xf>
    <xf numFmtId="164" fontId="0" fillId="0" borderId="0" xfId="0" applyNumberFormat="1"/>
    <xf numFmtId="165" fontId="0" fillId="0" borderId="0" xfId="0" applyNumberFormat="1"/>
    <xf numFmtId="0" fontId="7" fillId="0" borderId="0" xfId="0" quotePrefix="1" applyFont="1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/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right" vertical="center"/>
    </xf>
    <xf numFmtId="164" fontId="0" fillId="2" borderId="0" xfId="0" applyNumberFormat="1" applyFill="1" applyAlignment="1">
      <alignment horizontal="left" vertical="center"/>
    </xf>
    <xf numFmtId="0" fontId="0" fillId="2" borderId="0" xfId="0" applyFill="1" applyAlignment="1">
      <alignment vertical="center"/>
    </xf>
    <xf numFmtId="165" fontId="0" fillId="2" borderId="0" xfId="0" applyNumberFormat="1" applyFill="1" applyAlignment="1">
      <alignment horizontal="right" vertical="center"/>
    </xf>
    <xf numFmtId="164" fontId="0" fillId="2" borderId="2" xfId="0" applyNumberFormat="1" applyFill="1" applyBorder="1" applyAlignment="1">
      <alignment horizontal="left" vertical="center"/>
    </xf>
    <xf numFmtId="0" fontId="0" fillId="2" borderId="2" xfId="0" applyFill="1" applyBorder="1" applyAlignment="1">
      <alignment vertical="center"/>
    </xf>
    <xf numFmtId="165" fontId="0" fillId="2" borderId="2" xfId="0" applyNumberFormat="1" applyFill="1" applyBorder="1" applyAlignment="1">
      <alignment horizontal="right" vertical="center"/>
    </xf>
    <xf numFmtId="0" fontId="0" fillId="2" borderId="2" xfId="0" applyFill="1" applyBorder="1" applyAlignment="1">
      <alignment vertical="center" wrapText="1"/>
    </xf>
    <xf numFmtId="0" fontId="6" fillId="2" borderId="2" xfId="0" applyFont="1" applyFill="1" applyBorder="1" applyAlignment="1">
      <alignment vertical="center"/>
    </xf>
    <xf numFmtId="165" fontId="6" fillId="2" borderId="2" xfId="0" applyNumberFormat="1" applyFont="1" applyFill="1" applyBorder="1" applyAlignment="1">
      <alignment horizontal="right" vertical="center"/>
    </xf>
    <xf numFmtId="0" fontId="6" fillId="2" borderId="3" xfId="0" applyFont="1" applyFill="1" applyBorder="1" applyAlignment="1">
      <alignment vertical="center"/>
    </xf>
    <xf numFmtId="165" fontId="6" fillId="2" borderId="3" xfId="0" applyNumberFormat="1" applyFont="1" applyFill="1" applyBorder="1" applyAlignment="1">
      <alignment horizontal="right" vertical="center"/>
    </xf>
    <xf numFmtId="0" fontId="0" fillId="3" borderId="0" xfId="0" applyFill="1"/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0"/>
  <sheetViews>
    <sheetView showGridLines="0" topLeftCell="B1" zoomScaleNormal="100" workbookViewId="0">
      <selection activeCell="I7" sqref="I7:I24"/>
    </sheetView>
  </sheetViews>
  <sheetFormatPr defaultRowHeight="12" x14ac:dyDescent="0.2"/>
  <cols>
    <col min="1" max="1" width="13" customWidth="1"/>
    <col min="2" max="2" width="34.140625" customWidth="1"/>
    <col min="3" max="3" width="100" customWidth="1"/>
    <col min="4" max="4" width="18.140625" customWidth="1"/>
    <col min="5" max="5" width="16.28515625" customWidth="1"/>
    <col min="6" max="6" width="10.42578125" customWidth="1"/>
    <col min="7" max="7" width="16" customWidth="1"/>
    <col min="8" max="8" width="27.7109375" customWidth="1"/>
    <col min="9" max="9" width="16" customWidth="1"/>
    <col min="12" max="12" width="13.28515625" bestFit="1" customWidth="1"/>
    <col min="13" max="13" width="25.5703125" bestFit="1" customWidth="1"/>
    <col min="14" max="14" width="11" bestFit="1" customWidth="1"/>
    <col min="15" max="15" width="16" bestFit="1" customWidth="1"/>
    <col min="16" max="16" width="30" bestFit="1" customWidth="1"/>
    <col min="17" max="17" width="39.28515625" customWidth="1"/>
    <col min="18" max="18" width="13.5703125" bestFit="1" customWidth="1"/>
    <col min="19" max="19" width="9" bestFit="1" customWidth="1"/>
  </cols>
  <sheetData>
    <row r="1" spans="1:19" s="1" customFormat="1" ht="16.7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</row>
    <row r="2" spans="1:19" s="2" customFormat="1" ht="14.45" customHeight="1" x14ac:dyDescent="0.2">
      <c r="A2" s="9" t="s">
        <v>1</v>
      </c>
      <c r="B2" s="9"/>
      <c r="C2" s="9"/>
      <c r="D2" s="9"/>
      <c r="E2" s="9"/>
      <c r="F2" s="9"/>
      <c r="G2" s="9"/>
      <c r="H2" s="9"/>
      <c r="I2" s="9"/>
    </row>
    <row r="3" spans="1:19" s="2" customFormat="1" ht="14.45" customHeight="1" x14ac:dyDescent="0.2">
      <c r="A3" s="9" t="s">
        <v>2</v>
      </c>
      <c r="B3" s="9"/>
      <c r="C3" s="9"/>
      <c r="D3" s="9"/>
      <c r="E3" s="9"/>
      <c r="F3" s="9"/>
      <c r="G3" s="9"/>
      <c r="H3" s="9"/>
      <c r="I3" s="9"/>
    </row>
    <row r="4" spans="1:19" ht="13.35" customHeight="1" x14ac:dyDescent="0.2">
      <c r="A4" s="10"/>
      <c r="B4" s="10"/>
      <c r="C4" s="10"/>
      <c r="D4" s="10"/>
      <c r="E4" s="10"/>
      <c r="F4" s="10"/>
      <c r="G4" s="10"/>
      <c r="H4" s="10"/>
      <c r="I4" s="10"/>
    </row>
    <row r="5" spans="1:19" s="3" customFormat="1" ht="12.2" customHeight="1" x14ac:dyDescent="0.2">
      <c r="A5" s="11" t="s">
        <v>3</v>
      </c>
      <c r="B5" s="11" t="s">
        <v>4</v>
      </c>
      <c r="C5" s="11" t="s">
        <v>5</v>
      </c>
      <c r="D5" s="11" t="s">
        <v>6</v>
      </c>
      <c r="E5" s="11" t="s">
        <v>7</v>
      </c>
      <c r="F5" s="12" t="s">
        <v>8</v>
      </c>
      <c r="G5" s="11" t="s">
        <v>9</v>
      </c>
      <c r="H5" s="11" t="s">
        <v>10</v>
      </c>
      <c r="I5" s="11" t="s">
        <v>11</v>
      </c>
      <c r="L5" s="4" t="s">
        <v>9</v>
      </c>
      <c r="M5" s="4" t="s">
        <v>251</v>
      </c>
      <c r="N5" s="4" t="s">
        <v>3</v>
      </c>
      <c r="O5" s="4" t="s">
        <v>252</v>
      </c>
      <c r="P5" s="4" t="s">
        <v>253</v>
      </c>
      <c r="Q5" s="4" t="s">
        <v>254</v>
      </c>
      <c r="R5" s="4" t="s">
        <v>7</v>
      </c>
      <c r="S5" s="4" t="s">
        <v>255</v>
      </c>
    </row>
    <row r="6" spans="1:19" ht="10.9" customHeight="1" x14ac:dyDescent="0.2">
      <c r="A6" s="13">
        <v>45586</v>
      </c>
      <c r="B6" s="14" t="s">
        <v>12</v>
      </c>
      <c r="C6" s="14" t="s">
        <v>12</v>
      </c>
      <c r="D6" s="14"/>
      <c r="E6" s="14"/>
      <c r="F6" s="15">
        <v>7267.2</v>
      </c>
      <c r="G6" s="14" t="s">
        <v>13</v>
      </c>
      <c r="H6" s="14" t="s">
        <v>14</v>
      </c>
      <c r="I6" s="14" t="s">
        <v>15</v>
      </c>
      <c r="L6" t="str">
        <f>G6</f>
        <v>800</v>
      </c>
      <c r="M6" t="str">
        <f>H6</f>
        <v>Accounts Payable</v>
      </c>
      <c r="N6" s="5">
        <f>A6</f>
        <v>45586</v>
      </c>
      <c r="O6" s="7" t="s">
        <v>256</v>
      </c>
      <c r="P6" t="str">
        <f>B6</f>
        <v>DIISR - Small Business Services</v>
      </c>
      <c r="Q6" t="str">
        <f>C6</f>
        <v>DIISR - Small Business Services</v>
      </c>
      <c r="R6" t="str">
        <f>IF(E6="","",E6)</f>
        <v/>
      </c>
      <c r="S6" s="6">
        <f>F6</f>
        <v>7267.2</v>
      </c>
    </row>
    <row r="7" spans="1:19" ht="10.9" customHeight="1" x14ac:dyDescent="0.2">
      <c r="A7" s="16">
        <v>45617</v>
      </c>
      <c r="B7" s="17" t="s">
        <v>12</v>
      </c>
      <c r="C7" s="17" t="s">
        <v>16</v>
      </c>
      <c r="D7" s="17"/>
      <c r="E7" s="17"/>
      <c r="F7" s="18">
        <v>-7267.2</v>
      </c>
      <c r="G7" s="17" t="s">
        <v>17</v>
      </c>
      <c r="H7" s="17" t="s">
        <v>18</v>
      </c>
      <c r="I7" s="17" t="s">
        <v>19</v>
      </c>
      <c r="L7" t="str">
        <f t="shared" ref="L7:L70" si="0">G7</f>
        <v>090</v>
      </c>
      <c r="M7" t="str">
        <f t="shared" ref="M7:M70" si="1">H7</f>
        <v>Business Bank Account</v>
      </c>
      <c r="N7" s="5">
        <f t="shared" ref="N7:N70" si="2">A7</f>
        <v>45617</v>
      </c>
      <c r="O7" s="7" t="s">
        <v>256</v>
      </c>
      <c r="P7" t="str">
        <f t="shared" ref="P7:P70" si="3">B7</f>
        <v>DIISR - Small Business Services</v>
      </c>
      <c r="Q7" t="str">
        <f t="shared" ref="Q7:Q70" si="4">C7</f>
        <v>Payment: DIISR - Small Business Services</v>
      </c>
      <c r="R7" t="str">
        <f t="shared" ref="R7:R70" si="5">IF(E7="","",E7)</f>
        <v/>
      </c>
      <c r="S7" s="6">
        <f t="shared" ref="S7:S70" si="6">F7</f>
        <v>-7267.2</v>
      </c>
    </row>
    <row r="8" spans="1:19" ht="10.9" customHeight="1" x14ac:dyDescent="0.2">
      <c r="A8" s="16">
        <v>45617</v>
      </c>
      <c r="B8" s="17" t="s">
        <v>20</v>
      </c>
      <c r="C8" s="17" t="s">
        <v>20</v>
      </c>
      <c r="D8" s="17" t="s">
        <v>21</v>
      </c>
      <c r="E8" s="17" t="s">
        <v>21</v>
      </c>
      <c r="F8" s="18">
        <v>4200</v>
      </c>
      <c r="G8" s="17" t="s">
        <v>22</v>
      </c>
      <c r="H8" s="17" t="s">
        <v>23</v>
      </c>
      <c r="I8" s="17" t="s">
        <v>19</v>
      </c>
      <c r="L8" t="str">
        <f t="shared" si="0"/>
        <v>610</v>
      </c>
      <c r="M8" t="str">
        <f t="shared" si="1"/>
        <v>Accounts Receivable</v>
      </c>
      <c r="N8" s="5">
        <f t="shared" si="2"/>
        <v>45617</v>
      </c>
      <c r="O8" s="7" t="s">
        <v>256</v>
      </c>
      <c r="P8" t="str">
        <f t="shared" si="3"/>
        <v>Maddox Publishing Group</v>
      </c>
      <c r="Q8" t="str">
        <f t="shared" si="4"/>
        <v>Maddox Publishing Group</v>
      </c>
      <c r="R8" t="str">
        <f t="shared" si="5"/>
        <v>INV-001-0</v>
      </c>
      <c r="S8" s="6">
        <f t="shared" si="6"/>
        <v>4200</v>
      </c>
    </row>
    <row r="9" spans="1:19" ht="10.9" customHeight="1" x14ac:dyDescent="0.2">
      <c r="A9" s="16">
        <v>45617</v>
      </c>
      <c r="B9" s="17" t="s">
        <v>12</v>
      </c>
      <c r="C9" s="17" t="s">
        <v>16</v>
      </c>
      <c r="D9" s="17"/>
      <c r="E9" s="17"/>
      <c r="F9" s="18">
        <v>-7267.2</v>
      </c>
      <c r="G9" s="17" t="s">
        <v>13</v>
      </c>
      <c r="H9" s="17" t="s">
        <v>14</v>
      </c>
      <c r="I9" s="17" t="s">
        <v>15</v>
      </c>
      <c r="L9" t="str">
        <f t="shared" si="0"/>
        <v>800</v>
      </c>
      <c r="M9" t="str">
        <f t="shared" si="1"/>
        <v>Accounts Payable</v>
      </c>
      <c r="N9" s="5">
        <f t="shared" si="2"/>
        <v>45617</v>
      </c>
      <c r="O9" s="7" t="s">
        <v>256</v>
      </c>
      <c r="P9" t="str">
        <f t="shared" si="3"/>
        <v>DIISR - Small Business Services</v>
      </c>
      <c r="Q9" t="str">
        <f t="shared" si="4"/>
        <v>Payment: DIISR - Small Business Services</v>
      </c>
      <c r="R9" t="str">
        <f t="shared" si="5"/>
        <v/>
      </c>
      <c r="S9" s="6">
        <f t="shared" si="6"/>
        <v>-7267.2</v>
      </c>
    </row>
    <row r="10" spans="1:19" ht="10.9" customHeight="1" x14ac:dyDescent="0.2">
      <c r="A10" s="16">
        <v>45645</v>
      </c>
      <c r="B10" s="17" t="s">
        <v>12</v>
      </c>
      <c r="C10" s="17" t="s">
        <v>12</v>
      </c>
      <c r="D10" s="17"/>
      <c r="E10" s="17"/>
      <c r="F10" s="18">
        <v>7267.2</v>
      </c>
      <c r="G10" s="17" t="s">
        <v>13</v>
      </c>
      <c r="H10" s="17" t="s">
        <v>14</v>
      </c>
      <c r="I10" s="17" t="s">
        <v>15</v>
      </c>
      <c r="L10" t="str">
        <f t="shared" si="0"/>
        <v>800</v>
      </c>
      <c r="M10" t="str">
        <f t="shared" si="1"/>
        <v>Accounts Payable</v>
      </c>
      <c r="N10" s="5">
        <f t="shared" si="2"/>
        <v>45645</v>
      </c>
      <c r="O10" s="7" t="s">
        <v>256</v>
      </c>
      <c r="P10" t="str">
        <f t="shared" si="3"/>
        <v>DIISR - Small Business Services</v>
      </c>
      <c r="Q10" t="str">
        <f t="shared" si="4"/>
        <v>DIISR - Small Business Services</v>
      </c>
      <c r="R10" t="str">
        <f t="shared" si="5"/>
        <v/>
      </c>
      <c r="S10" s="6">
        <f t="shared" si="6"/>
        <v>7267.2</v>
      </c>
    </row>
    <row r="11" spans="1:19" ht="10.9" customHeight="1" x14ac:dyDescent="0.2">
      <c r="A11" s="16">
        <v>45665</v>
      </c>
      <c r="B11" s="17"/>
      <c r="C11" s="17" t="s">
        <v>24</v>
      </c>
      <c r="D11" s="17"/>
      <c r="E11" s="17"/>
      <c r="F11" s="18">
        <v>4130.9799999999996</v>
      </c>
      <c r="G11" s="17" t="s">
        <v>17</v>
      </c>
      <c r="H11" s="17" t="s">
        <v>18</v>
      </c>
      <c r="I11" s="17" t="s">
        <v>19</v>
      </c>
      <c r="L11" t="str">
        <f t="shared" si="0"/>
        <v>090</v>
      </c>
      <c r="M11" t="str">
        <f t="shared" si="1"/>
        <v>Business Bank Account</v>
      </c>
      <c r="N11" s="5">
        <f t="shared" si="2"/>
        <v>45665</v>
      </c>
      <c r="O11" s="7" t="s">
        <v>256</v>
      </c>
      <c r="P11">
        <f t="shared" si="3"/>
        <v>0</v>
      </c>
      <c r="Q11" t="str">
        <f t="shared" si="4"/>
        <v>Conversion Balance</v>
      </c>
      <c r="R11" t="str">
        <f t="shared" si="5"/>
        <v/>
      </c>
      <c r="S11" s="6">
        <f t="shared" si="6"/>
        <v>4130.9799999999996</v>
      </c>
    </row>
    <row r="12" spans="1:19" ht="10.9" customHeight="1" x14ac:dyDescent="0.2">
      <c r="A12" s="16">
        <v>45666</v>
      </c>
      <c r="B12" s="17" t="s">
        <v>25</v>
      </c>
      <c r="C12" s="17" t="s">
        <v>25</v>
      </c>
      <c r="D12" s="17" t="s">
        <v>26</v>
      </c>
      <c r="E12" s="17" t="s">
        <v>27</v>
      </c>
      <c r="F12" s="18">
        <v>500</v>
      </c>
      <c r="G12" s="17" t="s">
        <v>22</v>
      </c>
      <c r="H12" s="17" t="s">
        <v>23</v>
      </c>
      <c r="I12" s="17" t="s">
        <v>19</v>
      </c>
      <c r="L12" t="str">
        <f t="shared" si="0"/>
        <v>610</v>
      </c>
      <c r="M12" t="str">
        <f t="shared" si="1"/>
        <v>Accounts Receivable</v>
      </c>
      <c r="N12" s="5">
        <f t="shared" si="2"/>
        <v>45666</v>
      </c>
      <c r="O12" s="7" t="s">
        <v>256</v>
      </c>
      <c r="P12" t="str">
        <f t="shared" si="3"/>
        <v>Ridgeway University</v>
      </c>
      <c r="Q12" t="str">
        <f t="shared" si="4"/>
        <v>Ridgeway University</v>
      </c>
      <c r="R12" t="str">
        <f t="shared" si="5"/>
        <v>RPT200-1</v>
      </c>
      <c r="S12" s="6">
        <f t="shared" si="6"/>
        <v>500</v>
      </c>
    </row>
    <row r="13" spans="1:19" ht="10.9" customHeight="1" x14ac:dyDescent="0.2">
      <c r="A13" s="16">
        <v>45668</v>
      </c>
      <c r="B13" s="17" t="s">
        <v>28</v>
      </c>
      <c r="C13" s="17" t="s">
        <v>28</v>
      </c>
      <c r="D13" s="17" t="s">
        <v>29</v>
      </c>
      <c r="E13" s="17" t="s">
        <v>29</v>
      </c>
      <c r="F13" s="18">
        <v>95.5</v>
      </c>
      <c r="G13" s="17" t="s">
        <v>13</v>
      </c>
      <c r="H13" s="17" t="s">
        <v>14</v>
      </c>
      <c r="I13" s="17" t="s">
        <v>15</v>
      </c>
      <c r="L13" t="str">
        <f t="shared" si="0"/>
        <v>800</v>
      </c>
      <c r="M13" t="str">
        <f t="shared" si="1"/>
        <v>Accounts Payable</v>
      </c>
      <c r="N13" s="5">
        <f t="shared" si="2"/>
        <v>45668</v>
      </c>
      <c r="O13" s="7" t="s">
        <v>256</v>
      </c>
      <c r="P13" t="str">
        <f t="shared" si="3"/>
        <v>PowerDirect</v>
      </c>
      <c r="Q13" t="str">
        <f t="shared" si="4"/>
        <v>PowerDirect</v>
      </c>
      <c r="R13" t="str">
        <f t="shared" si="5"/>
        <v>RPT445-1</v>
      </c>
      <c r="S13" s="6">
        <f t="shared" si="6"/>
        <v>95.5</v>
      </c>
    </row>
    <row r="14" spans="1:19" ht="10.9" customHeight="1" x14ac:dyDescent="0.2">
      <c r="A14" s="16">
        <v>45676</v>
      </c>
      <c r="B14" s="17" t="s">
        <v>20</v>
      </c>
      <c r="C14" s="17" t="s">
        <v>30</v>
      </c>
      <c r="D14" s="17"/>
      <c r="E14" s="17" t="s">
        <v>21</v>
      </c>
      <c r="F14" s="18">
        <v>4200</v>
      </c>
      <c r="G14" s="17" t="s">
        <v>17</v>
      </c>
      <c r="H14" s="17" t="s">
        <v>18</v>
      </c>
      <c r="I14" s="17" t="s">
        <v>19</v>
      </c>
      <c r="L14" t="str">
        <f t="shared" si="0"/>
        <v>090</v>
      </c>
      <c r="M14" t="str">
        <f t="shared" si="1"/>
        <v>Business Bank Account</v>
      </c>
      <c r="N14" s="5">
        <f t="shared" si="2"/>
        <v>45676</v>
      </c>
      <c r="O14" s="7" t="s">
        <v>256</v>
      </c>
      <c r="P14" t="str">
        <f t="shared" si="3"/>
        <v>Maddox Publishing Group</v>
      </c>
      <c r="Q14" t="str">
        <f t="shared" si="4"/>
        <v>Payment: Maddox Publishing Group</v>
      </c>
      <c r="R14" t="str">
        <f t="shared" si="5"/>
        <v>INV-001-0</v>
      </c>
      <c r="S14" s="6">
        <f t="shared" si="6"/>
        <v>4200</v>
      </c>
    </row>
    <row r="15" spans="1:19" ht="10.9" customHeight="1" x14ac:dyDescent="0.2">
      <c r="A15" s="16">
        <v>45676</v>
      </c>
      <c r="B15" s="17" t="s">
        <v>25</v>
      </c>
      <c r="C15" s="17" t="s">
        <v>31</v>
      </c>
      <c r="D15" s="17"/>
      <c r="E15" s="17" t="s">
        <v>26</v>
      </c>
      <c r="F15" s="18">
        <v>500</v>
      </c>
      <c r="G15" s="17" t="s">
        <v>17</v>
      </c>
      <c r="H15" s="17" t="s">
        <v>18</v>
      </c>
      <c r="I15" s="17" t="s">
        <v>19</v>
      </c>
      <c r="L15" t="str">
        <f t="shared" si="0"/>
        <v>090</v>
      </c>
      <c r="M15" t="str">
        <f t="shared" si="1"/>
        <v>Business Bank Account</v>
      </c>
      <c r="N15" s="5">
        <f t="shared" si="2"/>
        <v>45676</v>
      </c>
      <c r="O15" s="7" t="s">
        <v>256</v>
      </c>
      <c r="P15" t="str">
        <f t="shared" si="3"/>
        <v>Ridgeway University</v>
      </c>
      <c r="Q15" t="str">
        <f t="shared" si="4"/>
        <v>Payment: Ridgeway University</v>
      </c>
      <c r="R15" t="str">
        <f t="shared" si="5"/>
        <v>INV-0001</v>
      </c>
      <c r="S15" s="6">
        <f t="shared" si="6"/>
        <v>500</v>
      </c>
    </row>
    <row r="16" spans="1:19" ht="10.9" customHeight="1" x14ac:dyDescent="0.2">
      <c r="A16" s="16">
        <v>45676</v>
      </c>
      <c r="B16" s="17" t="s">
        <v>12</v>
      </c>
      <c r="C16" s="17" t="s">
        <v>16</v>
      </c>
      <c r="D16" s="17"/>
      <c r="E16" s="17"/>
      <c r="F16" s="18">
        <v>-7267.2</v>
      </c>
      <c r="G16" s="17" t="s">
        <v>17</v>
      </c>
      <c r="H16" s="17" t="s">
        <v>18</v>
      </c>
      <c r="I16" s="17" t="s">
        <v>19</v>
      </c>
      <c r="L16" t="str">
        <f t="shared" si="0"/>
        <v>090</v>
      </c>
      <c r="M16" t="str">
        <f t="shared" si="1"/>
        <v>Business Bank Account</v>
      </c>
      <c r="N16" s="5">
        <f t="shared" si="2"/>
        <v>45676</v>
      </c>
      <c r="O16" s="7" t="s">
        <v>256</v>
      </c>
      <c r="P16" t="str">
        <f t="shared" si="3"/>
        <v>DIISR - Small Business Services</v>
      </c>
      <c r="Q16" t="str">
        <f t="shared" si="4"/>
        <v>Payment: DIISR - Small Business Services</v>
      </c>
      <c r="R16" t="str">
        <f t="shared" si="5"/>
        <v/>
      </c>
      <c r="S16" s="6">
        <f t="shared" si="6"/>
        <v>-7267.2</v>
      </c>
    </row>
    <row r="17" spans="1:19" ht="10.9" customHeight="1" x14ac:dyDescent="0.2">
      <c r="A17" s="16">
        <v>45676</v>
      </c>
      <c r="B17" s="17" t="s">
        <v>12</v>
      </c>
      <c r="C17" s="17" t="s">
        <v>16</v>
      </c>
      <c r="D17" s="17"/>
      <c r="E17" s="17"/>
      <c r="F17" s="18">
        <v>-7267.2</v>
      </c>
      <c r="G17" s="17" t="s">
        <v>13</v>
      </c>
      <c r="H17" s="17" t="s">
        <v>14</v>
      </c>
      <c r="I17" s="17" t="s">
        <v>15</v>
      </c>
      <c r="L17" t="str">
        <f t="shared" si="0"/>
        <v>800</v>
      </c>
      <c r="M17" t="str">
        <f t="shared" si="1"/>
        <v>Accounts Payable</v>
      </c>
      <c r="N17" s="5">
        <f t="shared" si="2"/>
        <v>45676</v>
      </c>
      <c r="O17" s="7" t="s">
        <v>256</v>
      </c>
      <c r="P17" t="str">
        <f t="shared" si="3"/>
        <v>DIISR - Small Business Services</v>
      </c>
      <c r="Q17" t="str">
        <f t="shared" si="4"/>
        <v>Payment: DIISR - Small Business Services</v>
      </c>
      <c r="R17" t="str">
        <f t="shared" si="5"/>
        <v/>
      </c>
      <c r="S17" s="6">
        <f t="shared" si="6"/>
        <v>-7267.2</v>
      </c>
    </row>
    <row r="18" spans="1:19" ht="10.9" customHeight="1" x14ac:dyDescent="0.2">
      <c r="A18" s="16">
        <v>45676</v>
      </c>
      <c r="B18" s="17" t="s">
        <v>20</v>
      </c>
      <c r="C18" s="17" t="s">
        <v>30</v>
      </c>
      <c r="D18" s="17"/>
      <c r="E18" s="17" t="s">
        <v>21</v>
      </c>
      <c r="F18" s="18">
        <v>-4200</v>
      </c>
      <c r="G18" s="17" t="s">
        <v>22</v>
      </c>
      <c r="H18" s="17" t="s">
        <v>23</v>
      </c>
      <c r="I18" s="17" t="s">
        <v>19</v>
      </c>
      <c r="L18" t="str">
        <f t="shared" si="0"/>
        <v>610</v>
      </c>
      <c r="M18" t="str">
        <f t="shared" si="1"/>
        <v>Accounts Receivable</v>
      </c>
      <c r="N18" s="5">
        <f t="shared" si="2"/>
        <v>45676</v>
      </c>
      <c r="O18" s="7" t="s">
        <v>256</v>
      </c>
      <c r="P18" t="str">
        <f t="shared" si="3"/>
        <v>Maddox Publishing Group</v>
      </c>
      <c r="Q18" t="str">
        <f t="shared" si="4"/>
        <v>Payment: Maddox Publishing Group</v>
      </c>
      <c r="R18" t="str">
        <f t="shared" si="5"/>
        <v>INV-001-0</v>
      </c>
      <c r="S18" s="6">
        <f t="shared" si="6"/>
        <v>-4200</v>
      </c>
    </row>
    <row r="19" spans="1:19" ht="10.9" customHeight="1" x14ac:dyDescent="0.2">
      <c r="A19" s="16">
        <v>45676</v>
      </c>
      <c r="B19" s="17" t="s">
        <v>25</v>
      </c>
      <c r="C19" s="17" t="s">
        <v>31</v>
      </c>
      <c r="D19" s="17"/>
      <c r="E19" s="17" t="s">
        <v>27</v>
      </c>
      <c r="F19" s="18">
        <v>-500</v>
      </c>
      <c r="G19" s="17" t="s">
        <v>22</v>
      </c>
      <c r="H19" s="17" t="s">
        <v>23</v>
      </c>
      <c r="I19" s="17" t="s">
        <v>19</v>
      </c>
      <c r="L19" t="str">
        <f t="shared" si="0"/>
        <v>610</v>
      </c>
      <c r="M19" t="str">
        <f t="shared" si="1"/>
        <v>Accounts Receivable</v>
      </c>
      <c r="N19" s="5">
        <f t="shared" si="2"/>
        <v>45676</v>
      </c>
      <c r="O19" s="7" t="s">
        <v>256</v>
      </c>
      <c r="P19" t="str">
        <f t="shared" si="3"/>
        <v>Ridgeway University</v>
      </c>
      <c r="Q19" t="str">
        <f t="shared" si="4"/>
        <v>Payment: Ridgeway University</v>
      </c>
      <c r="R19" t="str">
        <f t="shared" si="5"/>
        <v>RPT200-1</v>
      </c>
      <c r="S19" s="6">
        <f t="shared" si="6"/>
        <v>-500</v>
      </c>
    </row>
    <row r="20" spans="1:19" ht="10.9" customHeight="1" x14ac:dyDescent="0.2">
      <c r="A20" s="16">
        <v>45678</v>
      </c>
      <c r="B20" s="17" t="s">
        <v>28</v>
      </c>
      <c r="C20" s="17" t="s">
        <v>32</v>
      </c>
      <c r="D20" s="17"/>
      <c r="E20" s="17" t="s">
        <v>29</v>
      </c>
      <c r="F20" s="18">
        <v>-95.5</v>
      </c>
      <c r="G20" s="17" t="s">
        <v>13</v>
      </c>
      <c r="H20" s="17" t="s">
        <v>14</v>
      </c>
      <c r="I20" s="17" t="s">
        <v>15</v>
      </c>
      <c r="L20" t="str">
        <f t="shared" si="0"/>
        <v>800</v>
      </c>
      <c r="M20" t="str">
        <f t="shared" si="1"/>
        <v>Accounts Payable</v>
      </c>
      <c r="N20" s="5">
        <f t="shared" si="2"/>
        <v>45678</v>
      </c>
      <c r="O20" s="7" t="s">
        <v>256</v>
      </c>
      <c r="P20" t="str">
        <f t="shared" si="3"/>
        <v>PowerDirect</v>
      </c>
      <c r="Q20" t="str">
        <f t="shared" si="4"/>
        <v>Payment: PowerDirect</v>
      </c>
      <c r="R20" t="str">
        <f t="shared" si="5"/>
        <v>RPT445-1</v>
      </c>
      <c r="S20" s="6">
        <f t="shared" si="6"/>
        <v>-95.5</v>
      </c>
    </row>
    <row r="21" spans="1:19" ht="10.9" customHeight="1" x14ac:dyDescent="0.2">
      <c r="A21" s="16">
        <v>45678</v>
      </c>
      <c r="B21" s="17" t="s">
        <v>28</v>
      </c>
      <c r="C21" s="17" t="s">
        <v>32</v>
      </c>
      <c r="D21" s="17"/>
      <c r="E21" s="17" t="s">
        <v>29</v>
      </c>
      <c r="F21" s="18">
        <v>-95.5</v>
      </c>
      <c r="G21" s="17" t="s">
        <v>17</v>
      </c>
      <c r="H21" s="17" t="s">
        <v>18</v>
      </c>
      <c r="I21" s="17" t="s">
        <v>19</v>
      </c>
      <c r="L21" t="str">
        <f t="shared" si="0"/>
        <v>090</v>
      </c>
      <c r="M21" t="str">
        <f t="shared" si="1"/>
        <v>Business Bank Account</v>
      </c>
      <c r="N21" s="5">
        <f t="shared" si="2"/>
        <v>45678</v>
      </c>
      <c r="O21" s="7" t="s">
        <v>256</v>
      </c>
      <c r="P21" t="str">
        <f t="shared" si="3"/>
        <v>PowerDirect</v>
      </c>
      <c r="Q21" t="str">
        <f t="shared" si="4"/>
        <v>Payment: PowerDirect</v>
      </c>
      <c r="R21" t="str">
        <f t="shared" si="5"/>
        <v>RPT445-1</v>
      </c>
      <c r="S21" s="6">
        <f t="shared" si="6"/>
        <v>-95.5</v>
      </c>
    </row>
    <row r="22" spans="1:19" ht="10.9" customHeight="1" x14ac:dyDescent="0.2">
      <c r="A22" s="16">
        <v>45696</v>
      </c>
      <c r="B22" s="17" t="s">
        <v>25</v>
      </c>
      <c r="C22" s="17" t="s">
        <v>25</v>
      </c>
      <c r="D22" s="17" t="s">
        <v>33</v>
      </c>
      <c r="E22" s="17" t="s">
        <v>27</v>
      </c>
      <c r="F22" s="18">
        <v>500</v>
      </c>
      <c r="G22" s="17" t="s">
        <v>22</v>
      </c>
      <c r="H22" s="17" t="s">
        <v>23</v>
      </c>
      <c r="I22" s="17" t="s">
        <v>19</v>
      </c>
      <c r="L22" t="str">
        <f t="shared" si="0"/>
        <v>610</v>
      </c>
      <c r="M22" t="str">
        <f t="shared" si="1"/>
        <v>Accounts Receivable</v>
      </c>
      <c r="N22" s="5">
        <f t="shared" si="2"/>
        <v>45696</v>
      </c>
      <c r="O22" s="7" t="s">
        <v>256</v>
      </c>
      <c r="P22" t="str">
        <f t="shared" si="3"/>
        <v>Ridgeway University</v>
      </c>
      <c r="Q22" t="str">
        <f t="shared" si="4"/>
        <v>Ridgeway University</v>
      </c>
      <c r="R22" t="str">
        <f t="shared" si="5"/>
        <v>RPT200-1</v>
      </c>
      <c r="S22" s="6">
        <f t="shared" si="6"/>
        <v>500</v>
      </c>
    </row>
    <row r="23" spans="1:19" ht="10.9" customHeight="1" x14ac:dyDescent="0.2">
      <c r="A23" s="16">
        <v>45698</v>
      </c>
      <c r="B23" s="17" t="s">
        <v>28</v>
      </c>
      <c r="C23" s="17" t="s">
        <v>28</v>
      </c>
      <c r="D23" s="17" t="s">
        <v>29</v>
      </c>
      <c r="E23" s="17" t="s">
        <v>29</v>
      </c>
      <c r="F23" s="18">
        <v>97</v>
      </c>
      <c r="G23" s="17" t="s">
        <v>13</v>
      </c>
      <c r="H23" s="17" t="s">
        <v>14</v>
      </c>
      <c r="I23" s="17" t="s">
        <v>15</v>
      </c>
      <c r="L23" t="str">
        <f t="shared" si="0"/>
        <v>800</v>
      </c>
      <c r="M23" t="str">
        <f t="shared" si="1"/>
        <v>Accounts Payable</v>
      </c>
      <c r="N23" s="5">
        <f t="shared" si="2"/>
        <v>45698</v>
      </c>
      <c r="O23" s="7" t="s">
        <v>256</v>
      </c>
      <c r="P23" t="str">
        <f t="shared" si="3"/>
        <v>PowerDirect</v>
      </c>
      <c r="Q23" t="str">
        <f t="shared" si="4"/>
        <v>PowerDirect</v>
      </c>
      <c r="R23" t="str">
        <f t="shared" si="5"/>
        <v>RPT445-1</v>
      </c>
      <c r="S23" s="6">
        <f t="shared" si="6"/>
        <v>97</v>
      </c>
    </row>
    <row r="24" spans="1:19" ht="10.9" customHeight="1" x14ac:dyDescent="0.2">
      <c r="A24" s="16">
        <v>45706</v>
      </c>
      <c r="B24" s="17" t="s">
        <v>25</v>
      </c>
      <c r="C24" s="17" t="s">
        <v>31</v>
      </c>
      <c r="D24" s="17"/>
      <c r="E24" s="17" t="s">
        <v>33</v>
      </c>
      <c r="F24" s="18">
        <v>500</v>
      </c>
      <c r="G24" s="17" t="s">
        <v>17</v>
      </c>
      <c r="H24" s="17" t="s">
        <v>18</v>
      </c>
      <c r="I24" s="17" t="s">
        <v>19</v>
      </c>
      <c r="L24" t="str">
        <f t="shared" si="0"/>
        <v>090</v>
      </c>
      <c r="M24" t="str">
        <f t="shared" si="1"/>
        <v>Business Bank Account</v>
      </c>
      <c r="N24" s="5">
        <f t="shared" si="2"/>
        <v>45706</v>
      </c>
      <c r="O24" s="7" t="s">
        <v>256</v>
      </c>
      <c r="P24" t="str">
        <f t="shared" si="3"/>
        <v>Ridgeway University</v>
      </c>
      <c r="Q24" t="str">
        <f t="shared" si="4"/>
        <v>Payment: Ridgeway University</v>
      </c>
      <c r="R24" t="str">
        <f t="shared" si="5"/>
        <v>INV-0002</v>
      </c>
      <c r="S24" s="6">
        <f t="shared" si="6"/>
        <v>500</v>
      </c>
    </row>
    <row r="25" spans="1:19" ht="10.9" customHeight="1" x14ac:dyDescent="0.2">
      <c r="A25" s="16">
        <v>45706</v>
      </c>
      <c r="B25" s="17" t="s">
        <v>25</v>
      </c>
      <c r="C25" s="17" t="s">
        <v>31</v>
      </c>
      <c r="D25" s="17"/>
      <c r="E25" s="17" t="s">
        <v>27</v>
      </c>
      <c r="F25" s="18">
        <v>-500</v>
      </c>
      <c r="G25" s="17" t="s">
        <v>22</v>
      </c>
      <c r="H25" s="17" t="s">
        <v>23</v>
      </c>
      <c r="I25" s="17" t="s">
        <v>19</v>
      </c>
      <c r="L25" t="str">
        <f t="shared" si="0"/>
        <v>610</v>
      </c>
      <c r="M25" t="str">
        <f t="shared" si="1"/>
        <v>Accounts Receivable</v>
      </c>
      <c r="N25" s="5">
        <f t="shared" si="2"/>
        <v>45706</v>
      </c>
      <c r="O25" s="7" t="s">
        <v>256</v>
      </c>
      <c r="P25" t="str">
        <f t="shared" si="3"/>
        <v>Ridgeway University</v>
      </c>
      <c r="Q25" t="str">
        <f t="shared" si="4"/>
        <v>Payment: Ridgeway University</v>
      </c>
      <c r="R25" t="str">
        <f t="shared" si="5"/>
        <v>RPT200-1</v>
      </c>
      <c r="S25" s="6">
        <f t="shared" si="6"/>
        <v>-500</v>
      </c>
    </row>
    <row r="26" spans="1:19" ht="10.9" customHeight="1" x14ac:dyDescent="0.2">
      <c r="A26" s="16">
        <v>45708</v>
      </c>
      <c r="B26" s="17" t="s">
        <v>28</v>
      </c>
      <c r="C26" s="17" t="s">
        <v>32</v>
      </c>
      <c r="D26" s="17"/>
      <c r="E26" s="17" t="s">
        <v>29</v>
      </c>
      <c r="F26" s="18">
        <v>-97</v>
      </c>
      <c r="G26" s="17" t="s">
        <v>13</v>
      </c>
      <c r="H26" s="17" t="s">
        <v>14</v>
      </c>
      <c r="I26" s="17" t="s">
        <v>15</v>
      </c>
      <c r="L26" t="str">
        <f t="shared" si="0"/>
        <v>800</v>
      </c>
      <c r="M26" t="str">
        <f t="shared" si="1"/>
        <v>Accounts Payable</v>
      </c>
      <c r="N26" s="5">
        <f t="shared" si="2"/>
        <v>45708</v>
      </c>
      <c r="O26" s="7" t="s">
        <v>256</v>
      </c>
      <c r="P26" t="str">
        <f t="shared" si="3"/>
        <v>PowerDirect</v>
      </c>
      <c r="Q26" t="str">
        <f t="shared" si="4"/>
        <v>Payment: PowerDirect</v>
      </c>
      <c r="R26" t="str">
        <f t="shared" si="5"/>
        <v>RPT445-1</v>
      </c>
      <c r="S26" s="6">
        <f t="shared" si="6"/>
        <v>-97</v>
      </c>
    </row>
    <row r="27" spans="1:19" ht="10.9" customHeight="1" x14ac:dyDescent="0.2">
      <c r="A27" s="16">
        <v>45708</v>
      </c>
      <c r="B27" s="17" t="s">
        <v>28</v>
      </c>
      <c r="C27" s="17" t="s">
        <v>32</v>
      </c>
      <c r="D27" s="17"/>
      <c r="E27" s="17" t="s">
        <v>29</v>
      </c>
      <c r="F27" s="18">
        <v>-97</v>
      </c>
      <c r="G27" s="17" t="s">
        <v>17</v>
      </c>
      <c r="H27" s="17" t="s">
        <v>18</v>
      </c>
      <c r="I27" s="17" t="s">
        <v>19</v>
      </c>
      <c r="L27" t="str">
        <f t="shared" si="0"/>
        <v>090</v>
      </c>
      <c r="M27" t="str">
        <f t="shared" si="1"/>
        <v>Business Bank Account</v>
      </c>
      <c r="N27" s="5">
        <f t="shared" si="2"/>
        <v>45708</v>
      </c>
      <c r="O27" s="7" t="s">
        <v>256</v>
      </c>
      <c r="P27" t="str">
        <f t="shared" si="3"/>
        <v>PowerDirect</v>
      </c>
      <c r="Q27" t="str">
        <f t="shared" si="4"/>
        <v>Payment: PowerDirect</v>
      </c>
      <c r="R27" t="str">
        <f t="shared" si="5"/>
        <v>RPT445-1</v>
      </c>
      <c r="S27" s="6">
        <f t="shared" si="6"/>
        <v>-97</v>
      </c>
    </row>
    <row r="28" spans="1:19" ht="10.9" customHeight="1" x14ac:dyDescent="0.2">
      <c r="A28" s="16">
        <v>45727</v>
      </c>
      <c r="B28" s="17" t="s">
        <v>25</v>
      </c>
      <c r="C28" s="17" t="s">
        <v>25</v>
      </c>
      <c r="D28" s="17" t="s">
        <v>34</v>
      </c>
      <c r="E28" s="17" t="s">
        <v>27</v>
      </c>
      <c r="F28" s="18">
        <v>500</v>
      </c>
      <c r="G28" s="17" t="s">
        <v>22</v>
      </c>
      <c r="H28" s="17" t="s">
        <v>23</v>
      </c>
      <c r="I28" s="17" t="s">
        <v>19</v>
      </c>
      <c r="L28" t="str">
        <f t="shared" si="0"/>
        <v>610</v>
      </c>
      <c r="M28" t="str">
        <f t="shared" si="1"/>
        <v>Accounts Receivable</v>
      </c>
      <c r="N28" s="5">
        <f t="shared" si="2"/>
        <v>45727</v>
      </c>
      <c r="O28" s="7" t="s">
        <v>256</v>
      </c>
      <c r="P28" t="str">
        <f t="shared" si="3"/>
        <v>Ridgeway University</v>
      </c>
      <c r="Q28" t="str">
        <f t="shared" si="4"/>
        <v>Ridgeway University</v>
      </c>
      <c r="R28" t="str">
        <f t="shared" si="5"/>
        <v>RPT200-1</v>
      </c>
      <c r="S28" s="6">
        <f t="shared" si="6"/>
        <v>500</v>
      </c>
    </row>
    <row r="29" spans="1:19" ht="10.9" customHeight="1" x14ac:dyDescent="0.2">
      <c r="A29" s="16">
        <v>45729</v>
      </c>
      <c r="B29" s="17" t="s">
        <v>28</v>
      </c>
      <c r="C29" s="17" t="s">
        <v>28</v>
      </c>
      <c r="D29" s="17" t="s">
        <v>29</v>
      </c>
      <c r="E29" s="17" t="s">
        <v>29</v>
      </c>
      <c r="F29" s="18">
        <v>92</v>
      </c>
      <c r="G29" s="17" t="s">
        <v>13</v>
      </c>
      <c r="H29" s="17" t="s">
        <v>14</v>
      </c>
      <c r="I29" s="17" t="s">
        <v>15</v>
      </c>
      <c r="L29" t="str">
        <f t="shared" si="0"/>
        <v>800</v>
      </c>
      <c r="M29" t="str">
        <f t="shared" si="1"/>
        <v>Accounts Payable</v>
      </c>
      <c r="N29" s="5">
        <f t="shared" si="2"/>
        <v>45729</v>
      </c>
      <c r="O29" s="7" t="s">
        <v>256</v>
      </c>
      <c r="P29" t="str">
        <f t="shared" si="3"/>
        <v>PowerDirect</v>
      </c>
      <c r="Q29" t="str">
        <f t="shared" si="4"/>
        <v>PowerDirect</v>
      </c>
      <c r="R29" t="str">
        <f t="shared" si="5"/>
        <v>RPT445-1</v>
      </c>
      <c r="S29" s="6">
        <f t="shared" si="6"/>
        <v>92</v>
      </c>
    </row>
    <row r="30" spans="1:19" ht="10.9" customHeight="1" x14ac:dyDescent="0.2">
      <c r="A30" s="16">
        <v>45737</v>
      </c>
      <c r="B30" s="17" t="s">
        <v>25</v>
      </c>
      <c r="C30" s="17" t="s">
        <v>31</v>
      </c>
      <c r="D30" s="17"/>
      <c r="E30" s="17" t="s">
        <v>34</v>
      </c>
      <c r="F30" s="18">
        <v>500</v>
      </c>
      <c r="G30" s="17" t="s">
        <v>17</v>
      </c>
      <c r="H30" s="17" t="s">
        <v>18</v>
      </c>
      <c r="I30" s="17" t="s">
        <v>19</v>
      </c>
      <c r="L30" t="str">
        <f t="shared" si="0"/>
        <v>090</v>
      </c>
      <c r="M30" t="str">
        <f t="shared" si="1"/>
        <v>Business Bank Account</v>
      </c>
      <c r="N30" s="5">
        <f t="shared" si="2"/>
        <v>45737</v>
      </c>
      <c r="O30" s="7" t="s">
        <v>256</v>
      </c>
      <c r="P30" t="str">
        <f t="shared" si="3"/>
        <v>Ridgeway University</v>
      </c>
      <c r="Q30" t="str">
        <f t="shared" si="4"/>
        <v>Payment: Ridgeway University</v>
      </c>
      <c r="R30" t="str">
        <f t="shared" si="5"/>
        <v>INV-0003</v>
      </c>
      <c r="S30" s="6">
        <f t="shared" si="6"/>
        <v>500</v>
      </c>
    </row>
    <row r="31" spans="1:19" ht="10.9" customHeight="1" x14ac:dyDescent="0.2">
      <c r="A31" s="16">
        <v>45737</v>
      </c>
      <c r="B31" s="17" t="s">
        <v>25</v>
      </c>
      <c r="C31" s="17" t="s">
        <v>31</v>
      </c>
      <c r="D31" s="17"/>
      <c r="E31" s="17" t="s">
        <v>27</v>
      </c>
      <c r="F31" s="18">
        <v>-500</v>
      </c>
      <c r="G31" s="17" t="s">
        <v>22</v>
      </c>
      <c r="H31" s="17" t="s">
        <v>23</v>
      </c>
      <c r="I31" s="17" t="s">
        <v>19</v>
      </c>
      <c r="L31" t="str">
        <f t="shared" si="0"/>
        <v>610</v>
      </c>
      <c r="M31" t="str">
        <f t="shared" si="1"/>
        <v>Accounts Receivable</v>
      </c>
      <c r="N31" s="5">
        <f t="shared" si="2"/>
        <v>45737</v>
      </c>
      <c r="O31" s="7" t="s">
        <v>256</v>
      </c>
      <c r="P31" t="str">
        <f t="shared" si="3"/>
        <v>Ridgeway University</v>
      </c>
      <c r="Q31" t="str">
        <f t="shared" si="4"/>
        <v>Payment: Ridgeway University</v>
      </c>
      <c r="R31" t="str">
        <f t="shared" si="5"/>
        <v>RPT200-1</v>
      </c>
      <c r="S31" s="6">
        <f t="shared" si="6"/>
        <v>-500</v>
      </c>
    </row>
    <row r="32" spans="1:19" ht="10.9" customHeight="1" x14ac:dyDescent="0.2">
      <c r="A32" s="16">
        <v>45739</v>
      </c>
      <c r="B32" s="17" t="s">
        <v>28</v>
      </c>
      <c r="C32" s="17" t="s">
        <v>32</v>
      </c>
      <c r="D32" s="17"/>
      <c r="E32" s="17" t="s">
        <v>29</v>
      </c>
      <c r="F32" s="18">
        <v>-92</v>
      </c>
      <c r="G32" s="17" t="s">
        <v>13</v>
      </c>
      <c r="H32" s="17" t="s">
        <v>14</v>
      </c>
      <c r="I32" s="17" t="s">
        <v>15</v>
      </c>
      <c r="L32" t="str">
        <f t="shared" si="0"/>
        <v>800</v>
      </c>
      <c r="M32" t="str">
        <f t="shared" si="1"/>
        <v>Accounts Payable</v>
      </c>
      <c r="N32" s="5">
        <f t="shared" si="2"/>
        <v>45739</v>
      </c>
      <c r="O32" s="7" t="s">
        <v>256</v>
      </c>
      <c r="P32" t="str">
        <f t="shared" si="3"/>
        <v>PowerDirect</v>
      </c>
      <c r="Q32" t="str">
        <f t="shared" si="4"/>
        <v>Payment: PowerDirect</v>
      </c>
      <c r="R32" t="str">
        <f t="shared" si="5"/>
        <v>RPT445-1</v>
      </c>
      <c r="S32" s="6">
        <f t="shared" si="6"/>
        <v>-92</v>
      </c>
    </row>
    <row r="33" spans="1:19" ht="10.9" customHeight="1" x14ac:dyDescent="0.2">
      <c r="A33" s="16">
        <v>45739</v>
      </c>
      <c r="B33" s="17" t="s">
        <v>28</v>
      </c>
      <c r="C33" s="17" t="s">
        <v>32</v>
      </c>
      <c r="D33" s="17"/>
      <c r="E33" s="17" t="s">
        <v>35</v>
      </c>
      <c r="F33" s="18">
        <v>-92</v>
      </c>
      <c r="G33" s="17" t="s">
        <v>17</v>
      </c>
      <c r="H33" s="17" t="s">
        <v>18</v>
      </c>
      <c r="I33" s="17" t="s">
        <v>19</v>
      </c>
      <c r="L33" t="str">
        <f t="shared" si="0"/>
        <v>090</v>
      </c>
      <c r="M33" t="str">
        <f t="shared" si="1"/>
        <v>Business Bank Account</v>
      </c>
      <c r="N33" s="5">
        <f t="shared" si="2"/>
        <v>45739</v>
      </c>
      <c r="O33" s="7" t="s">
        <v>256</v>
      </c>
      <c r="P33" t="str">
        <f t="shared" si="3"/>
        <v>PowerDirect</v>
      </c>
      <c r="Q33" t="str">
        <f t="shared" si="4"/>
        <v>Payment: PowerDirect</v>
      </c>
      <c r="R33" t="str">
        <f t="shared" si="5"/>
        <v>DD</v>
      </c>
      <c r="S33" s="6">
        <f t="shared" si="6"/>
        <v>-92</v>
      </c>
    </row>
    <row r="34" spans="1:19" ht="10.9" customHeight="1" x14ac:dyDescent="0.2">
      <c r="A34" s="16">
        <v>45757</v>
      </c>
      <c r="B34" s="17" t="s">
        <v>25</v>
      </c>
      <c r="C34" s="17" t="s">
        <v>25</v>
      </c>
      <c r="D34" s="17" t="s">
        <v>36</v>
      </c>
      <c r="E34" s="17" t="s">
        <v>27</v>
      </c>
      <c r="F34" s="18">
        <v>1000</v>
      </c>
      <c r="G34" s="17" t="s">
        <v>22</v>
      </c>
      <c r="H34" s="17" t="s">
        <v>23</v>
      </c>
      <c r="I34" s="17" t="s">
        <v>19</v>
      </c>
      <c r="L34" t="str">
        <f t="shared" si="0"/>
        <v>610</v>
      </c>
      <c r="M34" t="str">
        <f t="shared" si="1"/>
        <v>Accounts Receivable</v>
      </c>
      <c r="N34" s="5">
        <f t="shared" si="2"/>
        <v>45757</v>
      </c>
      <c r="O34" s="7" t="s">
        <v>256</v>
      </c>
      <c r="P34" t="str">
        <f t="shared" si="3"/>
        <v>Ridgeway University</v>
      </c>
      <c r="Q34" t="str">
        <f t="shared" si="4"/>
        <v>Ridgeway University</v>
      </c>
      <c r="R34" t="str">
        <f t="shared" si="5"/>
        <v>RPT200-1</v>
      </c>
      <c r="S34" s="6">
        <f t="shared" si="6"/>
        <v>1000</v>
      </c>
    </row>
    <row r="35" spans="1:19" ht="10.9" customHeight="1" x14ac:dyDescent="0.2">
      <c r="A35" s="16">
        <v>45759</v>
      </c>
      <c r="B35" s="17" t="s">
        <v>28</v>
      </c>
      <c r="C35" s="17" t="s">
        <v>28</v>
      </c>
      <c r="D35" s="17" t="s">
        <v>29</v>
      </c>
      <c r="E35" s="17" t="s">
        <v>29</v>
      </c>
      <c r="F35" s="18">
        <v>89</v>
      </c>
      <c r="G35" s="17" t="s">
        <v>13</v>
      </c>
      <c r="H35" s="17" t="s">
        <v>14</v>
      </c>
      <c r="I35" s="17" t="s">
        <v>15</v>
      </c>
      <c r="L35" t="str">
        <f t="shared" si="0"/>
        <v>800</v>
      </c>
      <c r="M35" t="str">
        <f t="shared" si="1"/>
        <v>Accounts Payable</v>
      </c>
      <c r="N35" s="5">
        <f t="shared" si="2"/>
        <v>45759</v>
      </c>
      <c r="O35" s="7" t="s">
        <v>256</v>
      </c>
      <c r="P35" t="str">
        <f t="shared" si="3"/>
        <v>PowerDirect</v>
      </c>
      <c r="Q35" t="str">
        <f t="shared" si="4"/>
        <v>PowerDirect</v>
      </c>
      <c r="R35" t="str">
        <f t="shared" si="5"/>
        <v>RPT445-1</v>
      </c>
      <c r="S35" s="6">
        <f t="shared" si="6"/>
        <v>89</v>
      </c>
    </row>
    <row r="36" spans="1:19" ht="10.9" customHeight="1" x14ac:dyDescent="0.2">
      <c r="A36" s="16">
        <v>45767</v>
      </c>
      <c r="B36" s="17" t="s">
        <v>25</v>
      </c>
      <c r="C36" s="17" t="s">
        <v>31</v>
      </c>
      <c r="D36" s="17"/>
      <c r="E36" s="17" t="s">
        <v>36</v>
      </c>
      <c r="F36" s="18">
        <v>1000</v>
      </c>
      <c r="G36" s="17" t="s">
        <v>17</v>
      </c>
      <c r="H36" s="17" t="s">
        <v>18</v>
      </c>
      <c r="I36" s="17" t="s">
        <v>19</v>
      </c>
      <c r="L36" t="str">
        <f t="shared" si="0"/>
        <v>090</v>
      </c>
      <c r="M36" t="str">
        <f t="shared" si="1"/>
        <v>Business Bank Account</v>
      </c>
      <c r="N36" s="5">
        <f t="shared" si="2"/>
        <v>45767</v>
      </c>
      <c r="O36" s="7" t="s">
        <v>256</v>
      </c>
      <c r="P36" t="str">
        <f t="shared" si="3"/>
        <v>Ridgeway University</v>
      </c>
      <c r="Q36" t="str">
        <f t="shared" si="4"/>
        <v>Payment: Ridgeway University</v>
      </c>
      <c r="R36" t="str">
        <f t="shared" si="5"/>
        <v>INV-0004</v>
      </c>
      <c r="S36" s="6">
        <f t="shared" si="6"/>
        <v>1000</v>
      </c>
    </row>
    <row r="37" spans="1:19" ht="10.9" customHeight="1" x14ac:dyDescent="0.2">
      <c r="A37" s="16">
        <v>45767</v>
      </c>
      <c r="B37" s="17" t="s">
        <v>25</v>
      </c>
      <c r="C37" s="17" t="s">
        <v>31</v>
      </c>
      <c r="D37" s="17"/>
      <c r="E37" s="17" t="s">
        <v>27</v>
      </c>
      <c r="F37" s="18">
        <v>-1000</v>
      </c>
      <c r="G37" s="17" t="s">
        <v>22</v>
      </c>
      <c r="H37" s="17" t="s">
        <v>23</v>
      </c>
      <c r="I37" s="17" t="s">
        <v>19</v>
      </c>
      <c r="L37" t="str">
        <f t="shared" si="0"/>
        <v>610</v>
      </c>
      <c r="M37" t="str">
        <f t="shared" si="1"/>
        <v>Accounts Receivable</v>
      </c>
      <c r="N37" s="5">
        <f t="shared" si="2"/>
        <v>45767</v>
      </c>
      <c r="O37" s="7" t="s">
        <v>256</v>
      </c>
      <c r="P37" t="str">
        <f t="shared" si="3"/>
        <v>Ridgeway University</v>
      </c>
      <c r="Q37" t="str">
        <f t="shared" si="4"/>
        <v>Payment: Ridgeway University</v>
      </c>
      <c r="R37" t="str">
        <f t="shared" si="5"/>
        <v>RPT200-1</v>
      </c>
      <c r="S37" s="6">
        <f t="shared" si="6"/>
        <v>-1000</v>
      </c>
    </row>
    <row r="38" spans="1:19" ht="10.9" customHeight="1" x14ac:dyDescent="0.2">
      <c r="A38" s="16">
        <v>45769</v>
      </c>
      <c r="B38" s="17" t="s">
        <v>28</v>
      </c>
      <c r="C38" s="17" t="s">
        <v>32</v>
      </c>
      <c r="D38" s="17"/>
      <c r="E38" s="17" t="s">
        <v>29</v>
      </c>
      <c r="F38" s="18">
        <v>-89</v>
      </c>
      <c r="G38" s="17" t="s">
        <v>13</v>
      </c>
      <c r="H38" s="17" t="s">
        <v>14</v>
      </c>
      <c r="I38" s="17" t="s">
        <v>15</v>
      </c>
      <c r="L38" t="str">
        <f t="shared" si="0"/>
        <v>800</v>
      </c>
      <c r="M38" t="str">
        <f t="shared" si="1"/>
        <v>Accounts Payable</v>
      </c>
      <c r="N38" s="5">
        <f t="shared" si="2"/>
        <v>45769</v>
      </c>
      <c r="O38" s="7" t="s">
        <v>256</v>
      </c>
      <c r="P38" t="str">
        <f t="shared" si="3"/>
        <v>PowerDirect</v>
      </c>
      <c r="Q38" t="str">
        <f t="shared" si="4"/>
        <v>Payment: PowerDirect</v>
      </c>
      <c r="R38" t="str">
        <f t="shared" si="5"/>
        <v>RPT445-1</v>
      </c>
      <c r="S38" s="6">
        <f t="shared" si="6"/>
        <v>-89</v>
      </c>
    </row>
    <row r="39" spans="1:19" ht="10.9" customHeight="1" x14ac:dyDescent="0.2">
      <c r="A39" s="16">
        <v>45769</v>
      </c>
      <c r="B39" s="17" t="s">
        <v>28</v>
      </c>
      <c r="C39" s="17" t="s">
        <v>32</v>
      </c>
      <c r="D39" s="17"/>
      <c r="E39" s="17" t="s">
        <v>35</v>
      </c>
      <c r="F39" s="18">
        <v>-89</v>
      </c>
      <c r="G39" s="17" t="s">
        <v>17</v>
      </c>
      <c r="H39" s="17" t="s">
        <v>18</v>
      </c>
      <c r="I39" s="17" t="s">
        <v>19</v>
      </c>
      <c r="L39" t="str">
        <f t="shared" si="0"/>
        <v>090</v>
      </c>
      <c r="M39" t="str">
        <f t="shared" si="1"/>
        <v>Business Bank Account</v>
      </c>
      <c r="N39" s="5">
        <f t="shared" si="2"/>
        <v>45769</v>
      </c>
      <c r="O39" s="7" t="s">
        <v>256</v>
      </c>
      <c r="P39" t="str">
        <f t="shared" si="3"/>
        <v>PowerDirect</v>
      </c>
      <c r="Q39" t="str">
        <f t="shared" si="4"/>
        <v>Payment: PowerDirect</v>
      </c>
      <c r="R39" t="str">
        <f t="shared" si="5"/>
        <v>DD</v>
      </c>
      <c r="S39" s="6">
        <f t="shared" si="6"/>
        <v>-89</v>
      </c>
    </row>
    <row r="40" spans="1:19" ht="10.9" customHeight="1" x14ac:dyDescent="0.2">
      <c r="A40" s="16">
        <v>45788</v>
      </c>
      <c r="B40" s="17" t="s">
        <v>25</v>
      </c>
      <c r="C40" s="17" t="s">
        <v>25</v>
      </c>
      <c r="D40" s="17" t="s">
        <v>37</v>
      </c>
      <c r="E40" s="17" t="s">
        <v>27</v>
      </c>
      <c r="F40" s="18">
        <v>500</v>
      </c>
      <c r="G40" s="17" t="s">
        <v>22</v>
      </c>
      <c r="H40" s="17" t="s">
        <v>23</v>
      </c>
      <c r="I40" s="17" t="s">
        <v>19</v>
      </c>
      <c r="L40" t="str">
        <f t="shared" si="0"/>
        <v>610</v>
      </c>
      <c r="M40" t="str">
        <f t="shared" si="1"/>
        <v>Accounts Receivable</v>
      </c>
      <c r="N40" s="5">
        <f t="shared" si="2"/>
        <v>45788</v>
      </c>
      <c r="O40" s="7" t="s">
        <v>256</v>
      </c>
      <c r="P40" t="str">
        <f t="shared" si="3"/>
        <v>Ridgeway University</v>
      </c>
      <c r="Q40" t="str">
        <f t="shared" si="4"/>
        <v>Ridgeway University</v>
      </c>
      <c r="R40" t="str">
        <f t="shared" si="5"/>
        <v>RPT200-1</v>
      </c>
      <c r="S40" s="6">
        <f t="shared" si="6"/>
        <v>500</v>
      </c>
    </row>
    <row r="41" spans="1:19" ht="10.9" customHeight="1" x14ac:dyDescent="0.2">
      <c r="A41" s="16">
        <v>45790</v>
      </c>
      <c r="B41" s="17" t="s">
        <v>28</v>
      </c>
      <c r="C41" s="17" t="s">
        <v>28</v>
      </c>
      <c r="D41" s="17" t="s">
        <v>29</v>
      </c>
      <c r="E41" s="17" t="s">
        <v>29</v>
      </c>
      <c r="F41" s="18">
        <v>91</v>
      </c>
      <c r="G41" s="17" t="s">
        <v>13</v>
      </c>
      <c r="H41" s="17" t="s">
        <v>14</v>
      </c>
      <c r="I41" s="17" t="s">
        <v>15</v>
      </c>
      <c r="L41" t="str">
        <f t="shared" si="0"/>
        <v>800</v>
      </c>
      <c r="M41" t="str">
        <f t="shared" si="1"/>
        <v>Accounts Payable</v>
      </c>
      <c r="N41" s="5">
        <f t="shared" si="2"/>
        <v>45790</v>
      </c>
      <c r="O41" s="7" t="s">
        <v>256</v>
      </c>
      <c r="P41" t="str">
        <f t="shared" si="3"/>
        <v>PowerDirect</v>
      </c>
      <c r="Q41" t="str">
        <f t="shared" si="4"/>
        <v>PowerDirect</v>
      </c>
      <c r="R41" t="str">
        <f t="shared" si="5"/>
        <v>RPT445-1</v>
      </c>
      <c r="S41" s="6">
        <f t="shared" si="6"/>
        <v>91</v>
      </c>
    </row>
    <row r="42" spans="1:19" ht="10.9" customHeight="1" x14ac:dyDescent="0.2">
      <c r="A42" s="16">
        <v>45798</v>
      </c>
      <c r="B42" s="17" t="s">
        <v>25</v>
      </c>
      <c r="C42" s="17" t="s">
        <v>31</v>
      </c>
      <c r="D42" s="17"/>
      <c r="E42" s="17" t="s">
        <v>37</v>
      </c>
      <c r="F42" s="18">
        <v>500</v>
      </c>
      <c r="G42" s="17" t="s">
        <v>17</v>
      </c>
      <c r="H42" s="17" t="s">
        <v>18</v>
      </c>
      <c r="I42" s="17" t="s">
        <v>19</v>
      </c>
      <c r="L42" t="str">
        <f t="shared" si="0"/>
        <v>090</v>
      </c>
      <c r="M42" t="str">
        <f t="shared" si="1"/>
        <v>Business Bank Account</v>
      </c>
      <c r="N42" s="5">
        <f t="shared" si="2"/>
        <v>45798</v>
      </c>
      <c r="O42" s="7" t="s">
        <v>256</v>
      </c>
      <c r="P42" t="str">
        <f t="shared" si="3"/>
        <v>Ridgeway University</v>
      </c>
      <c r="Q42" t="str">
        <f t="shared" si="4"/>
        <v>Payment: Ridgeway University</v>
      </c>
      <c r="R42" t="str">
        <f t="shared" si="5"/>
        <v>INV-0005</v>
      </c>
      <c r="S42" s="6">
        <f t="shared" si="6"/>
        <v>500</v>
      </c>
    </row>
    <row r="43" spans="1:19" ht="10.9" customHeight="1" x14ac:dyDescent="0.2">
      <c r="A43" s="16">
        <v>45798</v>
      </c>
      <c r="B43" s="17" t="s">
        <v>25</v>
      </c>
      <c r="C43" s="17" t="s">
        <v>31</v>
      </c>
      <c r="D43" s="17"/>
      <c r="E43" s="17" t="s">
        <v>27</v>
      </c>
      <c r="F43" s="18">
        <v>-500</v>
      </c>
      <c r="G43" s="17" t="s">
        <v>22</v>
      </c>
      <c r="H43" s="17" t="s">
        <v>23</v>
      </c>
      <c r="I43" s="17" t="s">
        <v>19</v>
      </c>
      <c r="L43" t="str">
        <f t="shared" si="0"/>
        <v>610</v>
      </c>
      <c r="M43" t="str">
        <f t="shared" si="1"/>
        <v>Accounts Receivable</v>
      </c>
      <c r="N43" s="5">
        <f t="shared" si="2"/>
        <v>45798</v>
      </c>
      <c r="O43" s="7" t="s">
        <v>256</v>
      </c>
      <c r="P43" t="str">
        <f t="shared" si="3"/>
        <v>Ridgeway University</v>
      </c>
      <c r="Q43" t="str">
        <f t="shared" si="4"/>
        <v>Payment: Ridgeway University</v>
      </c>
      <c r="R43" t="str">
        <f t="shared" si="5"/>
        <v>RPT200-1</v>
      </c>
      <c r="S43" s="6">
        <f t="shared" si="6"/>
        <v>-500</v>
      </c>
    </row>
    <row r="44" spans="1:19" ht="10.9" customHeight="1" x14ac:dyDescent="0.2">
      <c r="A44" s="16">
        <v>45800</v>
      </c>
      <c r="B44" s="17" t="s">
        <v>28</v>
      </c>
      <c r="C44" s="17" t="s">
        <v>32</v>
      </c>
      <c r="D44" s="17"/>
      <c r="E44" s="17" t="s">
        <v>29</v>
      </c>
      <c r="F44" s="18">
        <v>-91</v>
      </c>
      <c r="G44" s="17" t="s">
        <v>13</v>
      </c>
      <c r="H44" s="17" t="s">
        <v>14</v>
      </c>
      <c r="I44" s="17" t="s">
        <v>15</v>
      </c>
      <c r="L44" t="str">
        <f t="shared" si="0"/>
        <v>800</v>
      </c>
      <c r="M44" t="str">
        <f t="shared" si="1"/>
        <v>Accounts Payable</v>
      </c>
      <c r="N44" s="5">
        <f t="shared" si="2"/>
        <v>45800</v>
      </c>
      <c r="O44" s="7" t="s">
        <v>256</v>
      </c>
      <c r="P44" t="str">
        <f t="shared" si="3"/>
        <v>PowerDirect</v>
      </c>
      <c r="Q44" t="str">
        <f t="shared" si="4"/>
        <v>Payment: PowerDirect</v>
      </c>
      <c r="R44" t="str">
        <f t="shared" si="5"/>
        <v>RPT445-1</v>
      </c>
      <c r="S44" s="6">
        <f t="shared" si="6"/>
        <v>-91</v>
      </c>
    </row>
    <row r="45" spans="1:19" ht="10.9" customHeight="1" x14ac:dyDescent="0.2">
      <c r="A45" s="16">
        <v>45800</v>
      </c>
      <c r="B45" s="17" t="s">
        <v>28</v>
      </c>
      <c r="C45" s="17" t="s">
        <v>32</v>
      </c>
      <c r="D45" s="17"/>
      <c r="E45" s="17" t="s">
        <v>35</v>
      </c>
      <c r="F45" s="18">
        <v>-91</v>
      </c>
      <c r="G45" s="17" t="s">
        <v>17</v>
      </c>
      <c r="H45" s="17" t="s">
        <v>18</v>
      </c>
      <c r="I45" s="17" t="s">
        <v>19</v>
      </c>
      <c r="L45" t="str">
        <f t="shared" si="0"/>
        <v>090</v>
      </c>
      <c r="M45" t="str">
        <f t="shared" si="1"/>
        <v>Business Bank Account</v>
      </c>
      <c r="N45" s="5">
        <f t="shared" si="2"/>
        <v>45800</v>
      </c>
      <c r="O45" s="7" t="s">
        <v>256</v>
      </c>
      <c r="P45" t="str">
        <f t="shared" si="3"/>
        <v>PowerDirect</v>
      </c>
      <c r="Q45" t="str">
        <f t="shared" si="4"/>
        <v>Payment: PowerDirect</v>
      </c>
      <c r="R45" t="str">
        <f t="shared" si="5"/>
        <v>DD</v>
      </c>
      <c r="S45" s="6">
        <f t="shared" si="6"/>
        <v>-91</v>
      </c>
    </row>
    <row r="46" spans="1:19" ht="10.9" customHeight="1" x14ac:dyDescent="0.2">
      <c r="A46" s="16">
        <v>45819</v>
      </c>
      <c r="B46" s="17" t="s">
        <v>25</v>
      </c>
      <c r="C46" s="17" t="s">
        <v>25</v>
      </c>
      <c r="D46" s="17" t="s">
        <v>38</v>
      </c>
      <c r="E46" s="17" t="s">
        <v>27</v>
      </c>
      <c r="F46" s="18">
        <v>500</v>
      </c>
      <c r="G46" s="17" t="s">
        <v>22</v>
      </c>
      <c r="H46" s="17" t="s">
        <v>23</v>
      </c>
      <c r="I46" s="17" t="s">
        <v>19</v>
      </c>
      <c r="L46" t="str">
        <f t="shared" si="0"/>
        <v>610</v>
      </c>
      <c r="M46" t="str">
        <f t="shared" si="1"/>
        <v>Accounts Receivable</v>
      </c>
      <c r="N46" s="5">
        <f t="shared" si="2"/>
        <v>45819</v>
      </c>
      <c r="O46" s="7" t="s">
        <v>256</v>
      </c>
      <c r="P46" t="str">
        <f t="shared" si="3"/>
        <v>Ridgeway University</v>
      </c>
      <c r="Q46" t="str">
        <f t="shared" si="4"/>
        <v>Ridgeway University</v>
      </c>
      <c r="R46" t="str">
        <f t="shared" si="5"/>
        <v>RPT200-1</v>
      </c>
      <c r="S46" s="6">
        <f t="shared" si="6"/>
        <v>500</v>
      </c>
    </row>
    <row r="47" spans="1:19" ht="10.9" customHeight="1" x14ac:dyDescent="0.2">
      <c r="A47" s="16">
        <v>45821</v>
      </c>
      <c r="B47" s="17" t="s">
        <v>28</v>
      </c>
      <c r="C47" s="17" t="s">
        <v>28</v>
      </c>
      <c r="D47" s="17" t="s">
        <v>29</v>
      </c>
      <c r="E47" s="17" t="s">
        <v>29</v>
      </c>
      <c r="F47" s="18">
        <v>96.25</v>
      </c>
      <c r="G47" s="17" t="s">
        <v>13</v>
      </c>
      <c r="H47" s="17" t="s">
        <v>14</v>
      </c>
      <c r="I47" s="17" t="s">
        <v>15</v>
      </c>
      <c r="L47" t="str">
        <f t="shared" si="0"/>
        <v>800</v>
      </c>
      <c r="M47" t="str">
        <f t="shared" si="1"/>
        <v>Accounts Payable</v>
      </c>
      <c r="N47" s="5">
        <f t="shared" si="2"/>
        <v>45821</v>
      </c>
      <c r="O47" s="7" t="s">
        <v>256</v>
      </c>
      <c r="P47" t="str">
        <f t="shared" si="3"/>
        <v>PowerDirect</v>
      </c>
      <c r="Q47" t="str">
        <f t="shared" si="4"/>
        <v>PowerDirect</v>
      </c>
      <c r="R47" t="str">
        <f t="shared" si="5"/>
        <v>RPT445-1</v>
      </c>
      <c r="S47" s="6">
        <f t="shared" si="6"/>
        <v>96.25</v>
      </c>
    </row>
    <row r="48" spans="1:19" ht="10.9" customHeight="1" x14ac:dyDescent="0.2">
      <c r="A48" s="16">
        <v>45829</v>
      </c>
      <c r="B48" s="17" t="s">
        <v>25</v>
      </c>
      <c r="C48" s="17" t="s">
        <v>31</v>
      </c>
      <c r="D48" s="17"/>
      <c r="E48" s="17" t="s">
        <v>38</v>
      </c>
      <c r="F48" s="18">
        <v>500</v>
      </c>
      <c r="G48" s="17" t="s">
        <v>17</v>
      </c>
      <c r="H48" s="17" t="s">
        <v>18</v>
      </c>
      <c r="I48" s="17" t="s">
        <v>19</v>
      </c>
      <c r="L48" t="str">
        <f t="shared" si="0"/>
        <v>090</v>
      </c>
      <c r="M48" t="str">
        <f t="shared" si="1"/>
        <v>Business Bank Account</v>
      </c>
      <c r="N48" s="5">
        <f t="shared" si="2"/>
        <v>45829</v>
      </c>
      <c r="O48" s="7" t="s">
        <v>256</v>
      </c>
      <c r="P48" t="str">
        <f t="shared" si="3"/>
        <v>Ridgeway University</v>
      </c>
      <c r="Q48" t="str">
        <f t="shared" si="4"/>
        <v>Payment: Ridgeway University</v>
      </c>
      <c r="R48" t="str">
        <f t="shared" si="5"/>
        <v>INV-0006</v>
      </c>
      <c r="S48" s="6">
        <f t="shared" si="6"/>
        <v>500</v>
      </c>
    </row>
    <row r="49" spans="1:19" ht="10.9" customHeight="1" x14ac:dyDescent="0.2">
      <c r="A49" s="16">
        <v>45829</v>
      </c>
      <c r="B49" s="17" t="s">
        <v>25</v>
      </c>
      <c r="C49" s="17" t="s">
        <v>31</v>
      </c>
      <c r="D49" s="17"/>
      <c r="E49" s="17" t="s">
        <v>27</v>
      </c>
      <c r="F49" s="18">
        <v>-500</v>
      </c>
      <c r="G49" s="17" t="s">
        <v>22</v>
      </c>
      <c r="H49" s="17" t="s">
        <v>23</v>
      </c>
      <c r="I49" s="17" t="s">
        <v>19</v>
      </c>
      <c r="L49" t="str">
        <f t="shared" si="0"/>
        <v>610</v>
      </c>
      <c r="M49" t="str">
        <f t="shared" si="1"/>
        <v>Accounts Receivable</v>
      </c>
      <c r="N49" s="5">
        <f t="shared" si="2"/>
        <v>45829</v>
      </c>
      <c r="O49" s="7" t="s">
        <v>256</v>
      </c>
      <c r="P49" t="str">
        <f t="shared" si="3"/>
        <v>Ridgeway University</v>
      </c>
      <c r="Q49" t="str">
        <f t="shared" si="4"/>
        <v>Payment: Ridgeway University</v>
      </c>
      <c r="R49" t="str">
        <f t="shared" si="5"/>
        <v>RPT200-1</v>
      </c>
      <c r="S49" s="6">
        <f t="shared" si="6"/>
        <v>-500</v>
      </c>
    </row>
    <row r="50" spans="1:19" ht="10.9" customHeight="1" x14ac:dyDescent="0.2">
      <c r="A50" s="16">
        <v>45831</v>
      </c>
      <c r="B50" s="17" t="s">
        <v>28</v>
      </c>
      <c r="C50" s="17" t="s">
        <v>32</v>
      </c>
      <c r="D50" s="17"/>
      <c r="E50" s="17" t="s">
        <v>29</v>
      </c>
      <c r="F50" s="18">
        <v>-96.25</v>
      </c>
      <c r="G50" s="17" t="s">
        <v>13</v>
      </c>
      <c r="H50" s="17" t="s">
        <v>14</v>
      </c>
      <c r="I50" s="17" t="s">
        <v>15</v>
      </c>
      <c r="L50" t="str">
        <f t="shared" si="0"/>
        <v>800</v>
      </c>
      <c r="M50" t="str">
        <f t="shared" si="1"/>
        <v>Accounts Payable</v>
      </c>
      <c r="N50" s="5">
        <f t="shared" si="2"/>
        <v>45831</v>
      </c>
      <c r="O50" s="7" t="s">
        <v>256</v>
      </c>
      <c r="P50" t="str">
        <f t="shared" si="3"/>
        <v>PowerDirect</v>
      </c>
      <c r="Q50" t="str">
        <f t="shared" si="4"/>
        <v>Payment: PowerDirect</v>
      </c>
      <c r="R50" t="str">
        <f t="shared" si="5"/>
        <v>RPT445-1</v>
      </c>
      <c r="S50" s="6">
        <f t="shared" si="6"/>
        <v>-96.25</v>
      </c>
    </row>
    <row r="51" spans="1:19" ht="10.9" customHeight="1" x14ac:dyDescent="0.2">
      <c r="A51" s="16">
        <v>45831</v>
      </c>
      <c r="B51" s="17" t="s">
        <v>28</v>
      </c>
      <c r="C51" s="17" t="s">
        <v>32</v>
      </c>
      <c r="D51" s="17"/>
      <c r="E51" s="17" t="s">
        <v>35</v>
      </c>
      <c r="F51" s="18">
        <v>-96.25</v>
      </c>
      <c r="G51" s="17" t="s">
        <v>17</v>
      </c>
      <c r="H51" s="17" t="s">
        <v>18</v>
      </c>
      <c r="I51" s="17" t="s">
        <v>19</v>
      </c>
      <c r="L51" t="str">
        <f t="shared" si="0"/>
        <v>090</v>
      </c>
      <c r="M51" t="str">
        <f t="shared" si="1"/>
        <v>Business Bank Account</v>
      </c>
      <c r="N51" s="5">
        <f t="shared" si="2"/>
        <v>45831</v>
      </c>
      <c r="O51" s="7" t="s">
        <v>256</v>
      </c>
      <c r="P51" t="str">
        <f t="shared" si="3"/>
        <v>PowerDirect</v>
      </c>
      <c r="Q51" t="str">
        <f t="shared" si="4"/>
        <v>Payment: PowerDirect</v>
      </c>
      <c r="R51" t="str">
        <f t="shared" si="5"/>
        <v>DD</v>
      </c>
      <c r="S51" s="6">
        <f t="shared" si="6"/>
        <v>-96.25</v>
      </c>
    </row>
    <row r="52" spans="1:19" ht="10.9" customHeight="1" x14ac:dyDescent="0.2">
      <c r="A52" s="16">
        <v>45849</v>
      </c>
      <c r="B52" s="17" t="s">
        <v>25</v>
      </c>
      <c r="C52" s="17" t="s">
        <v>25</v>
      </c>
      <c r="D52" s="17" t="s">
        <v>39</v>
      </c>
      <c r="E52" s="17" t="s">
        <v>27</v>
      </c>
      <c r="F52" s="18">
        <v>1500</v>
      </c>
      <c r="G52" s="17" t="s">
        <v>22</v>
      </c>
      <c r="H52" s="17" t="s">
        <v>23</v>
      </c>
      <c r="I52" s="17" t="s">
        <v>19</v>
      </c>
      <c r="L52" t="str">
        <f t="shared" si="0"/>
        <v>610</v>
      </c>
      <c r="M52" t="str">
        <f t="shared" si="1"/>
        <v>Accounts Receivable</v>
      </c>
      <c r="N52" s="5">
        <f t="shared" si="2"/>
        <v>45849</v>
      </c>
      <c r="O52" s="7" t="s">
        <v>256</v>
      </c>
      <c r="P52" t="str">
        <f t="shared" si="3"/>
        <v>Ridgeway University</v>
      </c>
      <c r="Q52" t="str">
        <f t="shared" si="4"/>
        <v>Ridgeway University</v>
      </c>
      <c r="R52" t="str">
        <f t="shared" si="5"/>
        <v>RPT200-1</v>
      </c>
      <c r="S52" s="6">
        <f t="shared" si="6"/>
        <v>1500</v>
      </c>
    </row>
    <row r="53" spans="1:19" ht="10.9" customHeight="1" x14ac:dyDescent="0.2">
      <c r="A53" s="16">
        <v>45851</v>
      </c>
      <c r="B53" s="17" t="s">
        <v>28</v>
      </c>
      <c r="C53" s="17" t="s">
        <v>28</v>
      </c>
      <c r="D53" s="17" t="s">
        <v>29</v>
      </c>
      <c r="E53" s="17" t="s">
        <v>29</v>
      </c>
      <c r="F53" s="18">
        <v>100.6</v>
      </c>
      <c r="G53" s="17" t="s">
        <v>13</v>
      </c>
      <c r="H53" s="17" t="s">
        <v>14</v>
      </c>
      <c r="I53" s="17" t="s">
        <v>15</v>
      </c>
      <c r="L53" t="str">
        <f t="shared" si="0"/>
        <v>800</v>
      </c>
      <c r="M53" t="str">
        <f t="shared" si="1"/>
        <v>Accounts Payable</v>
      </c>
      <c r="N53" s="5">
        <f t="shared" si="2"/>
        <v>45851</v>
      </c>
      <c r="O53" s="7" t="s">
        <v>256</v>
      </c>
      <c r="P53" t="str">
        <f t="shared" si="3"/>
        <v>PowerDirect</v>
      </c>
      <c r="Q53" t="str">
        <f t="shared" si="4"/>
        <v>PowerDirect</v>
      </c>
      <c r="R53" t="str">
        <f t="shared" si="5"/>
        <v>RPT445-1</v>
      </c>
      <c r="S53" s="6">
        <f t="shared" si="6"/>
        <v>100.6</v>
      </c>
    </row>
    <row r="54" spans="1:19" ht="10.9" customHeight="1" x14ac:dyDescent="0.2">
      <c r="A54" s="16">
        <v>45859</v>
      </c>
      <c r="B54" s="17" t="s">
        <v>25</v>
      </c>
      <c r="C54" s="17" t="s">
        <v>31</v>
      </c>
      <c r="D54" s="17"/>
      <c r="E54" s="17" t="s">
        <v>39</v>
      </c>
      <c r="F54" s="18">
        <v>1500</v>
      </c>
      <c r="G54" s="17" t="s">
        <v>17</v>
      </c>
      <c r="H54" s="17" t="s">
        <v>18</v>
      </c>
      <c r="I54" s="17" t="s">
        <v>19</v>
      </c>
      <c r="L54" t="str">
        <f t="shared" si="0"/>
        <v>090</v>
      </c>
      <c r="M54" t="str">
        <f t="shared" si="1"/>
        <v>Business Bank Account</v>
      </c>
      <c r="N54" s="5">
        <f t="shared" si="2"/>
        <v>45859</v>
      </c>
      <c r="O54" s="7" t="s">
        <v>256</v>
      </c>
      <c r="P54" t="str">
        <f t="shared" si="3"/>
        <v>Ridgeway University</v>
      </c>
      <c r="Q54" t="str">
        <f t="shared" si="4"/>
        <v>Payment: Ridgeway University</v>
      </c>
      <c r="R54" t="str">
        <f t="shared" si="5"/>
        <v>INV-0007</v>
      </c>
      <c r="S54" s="6">
        <f t="shared" si="6"/>
        <v>1500</v>
      </c>
    </row>
    <row r="55" spans="1:19" ht="10.9" customHeight="1" x14ac:dyDescent="0.2">
      <c r="A55" s="16">
        <v>45859</v>
      </c>
      <c r="B55" s="17" t="s">
        <v>25</v>
      </c>
      <c r="C55" s="17" t="s">
        <v>31</v>
      </c>
      <c r="D55" s="17"/>
      <c r="E55" s="17" t="s">
        <v>27</v>
      </c>
      <c r="F55" s="18">
        <v>-1500</v>
      </c>
      <c r="G55" s="17" t="s">
        <v>22</v>
      </c>
      <c r="H55" s="17" t="s">
        <v>23</v>
      </c>
      <c r="I55" s="17" t="s">
        <v>19</v>
      </c>
      <c r="L55" t="str">
        <f t="shared" si="0"/>
        <v>610</v>
      </c>
      <c r="M55" t="str">
        <f t="shared" si="1"/>
        <v>Accounts Receivable</v>
      </c>
      <c r="N55" s="5">
        <f t="shared" si="2"/>
        <v>45859</v>
      </c>
      <c r="O55" s="7" t="s">
        <v>256</v>
      </c>
      <c r="P55" t="str">
        <f t="shared" si="3"/>
        <v>Ridgeway University</v>
      </c>
      <c r="Q55" t="str">
        <f t="shared" si="4"/>
        <v>Payment: Ridgeway University</v>
      </c>
      <c r="R55" t="str">
        <f t="shared" si="5"/>
        <v>RPT200-1</v>
      </c>
      <c r="S55" s="6">
        <f t="shared" si="6"/>
        <v>-1500</v>
      </c>
    </row>
    <row r="56" spans="1:19" ht="10.9" customHeight="1" x14ac:dyDescent="0.2">
      <c r="A56" s="16">
        <v>45861</v>
      </c>
      <c r="B56" s="17" t="s">
        <v>28</v>
      </c>
      <c r="C56" s="17" t="s">
        <v>32</v>
      </c>
      <c r="D56" s="17"/>
      <c r="E56" s="17" t="s">
        <v>29</v>
      </c>
      <c r="F56" s="18">
        <v>-100.6</v>
      </c>
      <c r="G56" s="17" t="s">
        <v>13</v>
      </c>
      <c r="H56" s="17" t="s">
        <v>14</v>
      </c>
      <c r="I56" s="17" t="s">
        <v>15</v>
      </c>
      <c r="L56" t="str">
        <f t="shared" si="0"/>
        <v>800</v>
      </c>
      <c r="M56" t="str">
        <f t="shared" si="1"/>
        <v>Accounts Payable</v>
      </c>
      <c r="N56" s="5">
        <f t="shared" si="2"/>
        <v>45861</v>
      </c>
      <c r="O56" s="7" t="s">
        <v>256</v>
      </c>
      <c r="P56" t="str">
        <f t="shared" si="3"/>
        <v>PowerDirect</v>
      </c>
      <c r="Q56" t="str">
        <f t="shared" si="4"/>
        <v>Payment: PowerDirect</v>
      </c>
      <c r="R56" t="str">
        <f t="shared" si="5"/>
        <v>RPT445-1</v>
      </c>
      <c r="S56" s="6">
        <f t="shared" si="6"/>
        <v>-100.6</v>
      </c>
    </row>
    <row r="57" spans="1:19" ht="10.9" customHeight="1" x14ac:dyDescent="0.2">
      <c r="A57" s="16">
        <v>45861</v>
      </c>
      <c r="B57" s="17" t="s">
        <v>28</v>
      </c>
      <c r="C57" s="17" t="s">
        <v>32</v>
      </c>
      <c r="D57" s="17"/>
      <c r="E57" s="17" t="s">
        <v>35</v>
      </c>
      <c r="F57" s="18">
        <v>-100.6</v>
      </c>
      <c r="G57" s="17" t="s">
        <v>17</v>
      </c>
      <c r="H57" s="17" t="s">
        <v>18</v>
      </c>
      <c r="I57" s="17" t="s">
        <v>19</v>
      </c>
      <c r="L57" t="str">
        <f t="shared" si="0"/>
        <v>090</v>
      </c>
      <c r="M57" t="str">
        <f t="shared" si="1"/>
        <v>Business Bank Account</v>
      </c>
      <c r="N57" s="5">
        <f t="shared" si="2"/>
        <v>45861</v>
      </c>
      <c r="O57" s="7" t="s">
        <v>256</v>
      </c>
      <c r="P57" t="str">
        <f t="shared" si="3"/>
        <v>PowerDirect</v>
      </c>
      <c r="Q57" t="str">
        <f t="shared" si="4"/>
        <v>Payment: PowerDirect</v>
      </c>
      <c r="R57" t="str">
        <f t="shared" si="5"/>
        <v>DD</v>
      </c>
      <c r="S57" s="6">
        <f t="shared" si="6"/>
        <v>-100.6</v>
      </c>
    </row>
    <row r="58" spans="1:19" ht="10.9" customHeight="1" x14ac:dyDescent="0.2">
      <c r="A58" s="16">
        <v>45880</v>
      </c>
      <c r="B58" s="17" t="s">
        <v>25</v>
      </c>
      <c r="C58" s="17" t="s">
        <v>25</v>
      </c>
      <c r="D58" s="17" t="s">
        <v>40</v>
      </c>
      <c r="E58" s="17" t="s">
        <v>27</v>
      </c>
      <c r="F58" s="18">
        <v>500</v>
      </c>
      <c r="G58" s="17" t="s">
        <v>22</v>
      </c>
      <c r="H58" s="17" t="s">
        <v>23</v>
      </c>
      <c r="I58" s="17" t="s">
        <v>19</v>
      </c>
      <c r="L58" t="str">
        <f t="shared" si="0"/>
        <v>610</v>
      </c>
      <c r="M58" t="str">
        <f t="shared" si="1"/>
        <v>Accounts Receivable</v>
      </c>
      <c r="N58" s="5">
        <f t="shared" si="2"/>
        <v>45880</v>
      </c>
      <c r="O58" s="7" t="s">
        <v>256</v>
      </c>
      <c r="P58" t="str">
        <f t="shared" si="3"/>
        <v>Ridgeway University</v>
      </c>
      <c r="Q58" t="str">
        <f t="shared" si="4"/>
        <v>Ridgeway University</v>
      </c>
      <c r="R58" t="str">
        <f t="shared" si="5"/>
        <v>RPT200-1</v>
      </c>
      <c r="S58" s="6">
        <f t="shared" si="6"/>
        <v>500</v>
      </c>
    </row>
    <row r="59" spans="1:19" ht="10.9" customHeight="1" x14ac:dyDescent="0.2">
      <c r="A59" s="16">
        <v>45882</v>
      </c>
      <c r="B59" s="17" t="s">
        <v>28</v>
      </c>
      <c r="C59" s="17" t="s">
        <v>28</v>
      </c>
      <c r="D59" s="17" t="s">
        <v>29</v>
      </c>
      <c r="E59" s="17" t="s">
        <v>29</v>
      </c>
      <c r="F59" s="18">
        <v>105.75</v>
      </c>
      <c r="G59" s="17" t="s">
        <v>13</v>
      </c>
      <c r="H59" s="17" t="s">
        <v>14</v>
      </c>
      <c r="I59" s="17" t="s">
        <v>15</v>
      </c>
      <c r="L59" t="str">
        <f t="shared" si="0"/>
        <v>800</v>
      </c>
      <c r="M59" t="str">
        <f t="shared" si="1"/>
        <v>Accounts Payable</v>
      </c>
      <c r="N59" s="5">
        <f t="shared" si="2"/>
        <v>45882</v>
      </c>
      <c r="O59" s="7" t="s">
        <v>256</v>
      </c>
      <c r="P59" t="str">
        <f t="shared" si="3"/>
        <v>PowerDirect</v>
      </c>
      <c r="Q59" t="str">
        <f t="shared" si="4"/>
        <v>PowerDirect</v>
      </c>
      <c r="R59" t="str">
        <f t="shared" si="5"/>
        <v>RPT445-1</v>
      </c>
      <c r="S59" s="6">
        <f t="shared" si="6"/>
        <v>105.75</v>
      </c>
    </row>
    <row r="60" spans="1:19" ht="10.9" customHeight="1" x14ac:dyDescent="0.2">
      <c r="A60" s="16">
        <v>45890</v>
      </c>
      <c r="B60" s="17" t="s">
        <v>25</v>
      </c>
      <c r="C60" s="17" t="s">
        <v>31</v>
      </c>
      <c r="D60" s="17"/>
      <c r="E60" s="17" t="s">
        <v>40</v>
      </c>
      <c r="F60" s="18">
        <v>500</v>
      </c>
      <c r="G60" s="17" t="s">
        <v>17</v>
      </c>
      <c r="H60" s="17" t="s">
        <v>18</v>
      </c>
      <c r="I60" s="17" t="s">
        <v>19</v>
      </c>
      <c r="L60" t="str">
        <f t="shared" si="0"/>
        <v>090</v>
      </c>
      <c r="M60" t="str">
        <f t="shared" si="1"/>
        <v>Business Bank Account</v>
      </c>
      <c r="N60" s="5">
        <f t="shared" si="2"/>
        <v>45890</v>
      </c>
      <c r="O60" s="7" t="s">
        <v>256</v>
      </c>
      <c r="P60" t="str">
        <f t="shared" si="3"/>
        <v>Ridgeway University</v>
      </c>
      <c r="Q60" t="str">
        <f t="shared" si="4"/>
        <v>Payment: Ridgeway University</v>
      </c>
      <c r="R60" t="str">
        <f t="shared" si="5"/>
        <v>INV-0008</v>
      </c>
      <c r="S60" s="6">
        <f t="shared" si="6"/>
        <v>500</v>
      </c>
    </row>
    <row r="61" spans="1:19" ht="10.9" customHeight="1" x14ac:dyDescent="0.2">
      <c r="A61" s="16">
        <v>45890</v>
      </c>
      <c r="B61" s="17" t="s">
        <v>25</v>
      </c>
      <c r="C61" s="17" t="s">
        <v>31</v>
      </c>
      <c r="D61" s="17"/>
      <c r="E61" s="17" t="s">
        <v>27</v>
      </c>
      <c r="F61" s="18">
        <v>-500</v>
      </c>
      <c r="G61" s="17" t="s">
        <v>22</v>
      </c>
      <c r="H61" s="17" t="s">
        <v>23</v>
      </c>
      <c r="I61" s="17" t="s">
        <v>19</v>
      </c>
      <c r="L61" t="str">
        <f t="shared" si="0"/>
        <v>610</v>
      </c>
      <c r="M61" t="str">
        <f t="shared" si="1"/>
        <v>Accounts Receivable</v>
      </c>
      <c r="N61" s="5">
        <f t="shared" si="2"/>
        <v>45890</v>
      </c>
      <c r="O61" s="7" t="s">
        <v>256</v>
      </c>
      <c r="P61" t="str">
        <f t="shared" si="3"/>
        <v>Ridgeway University</v>
      </c>
      <c r="Q61" t="str">
        <f t="shared" si="4"/>
        <v>Payment: Ridgeway University</v>
      </c>
      <c r="R61" t="str">
        <f t="shared" si="5"/>
        <v>RPT200-1</v>
      </c>
      <c r="S61" s="6">
        <f t="shared" si="6"/>
        <v>-500</v>
      </c>
    </row>
    <row r="62" spans="1:19" ht="10.9" customHeight="1" x14ac:dyDescent="0.2">
      <c r="A62" s="16">
        <v>45892</v>
      </c>
      <c r="B62" s="17" t="s">
        <v>28</v>
      </c>
      <c r="C62" s="17" t="s">
        <v>32</v>
      </c>
      <c r="D62" s="17"/>
      <c r="E62" s="17" t="s">
        <v>29</v>
      </c>
      <c r="F62" s="18">
        <v>-105.75</v>
      </c>
      <c r="G62" s="17" t="s">
        <v>13</v>
      </c>
      <c r="H62" s="17" t="s">
        <v>14</v>
      </c>
      <c r="I62" s="17" t="s">
        <v>15</v>
      </c>
      <c r="L62" t="str">
        <f t="shared" si="0"/>
        <v>800</v>
      </c>
      <c r="M62" t="str">
        <f t="shared" si="1"/>
        <v>Accounts Payable</v>
      </c>
      <c r="N62" s="5">
        <f t="shared" si="2"/>
        <v>45892</v>
      </c>
      <c r="O62" s="7" t="s">
        <v>256</v>
      </c>
      <c r="P62" t="str">
        <f t="shared" si="3"/>
        <v>PowerDirect</v>
      </c>
      <c r="Q62" t="str">
        <f t="shared" si="4"/>
        <v>Payment: PowerDirect</v>
      </c>
      <c r="R62" t="str">
        <f t="shared" si="5"/>
        <v>RPT445-1</v>
      </c>
      <c r="S62" s="6">
        <f t="shared" si="6"/>
        <v>-105.75</v>
      </c>
    </row>
    <row r="63" spans="1:19" ht="10.9" customHeight="1" x14ac:dyDescent="0.2">
      <c r="A63" s="16">
        <v>45892</v>
      </c>
      <c r="B63" s="17" t="s">
        <v>28</v>
      </c>
      <c r="C63" s="17" t="s">
        <v>32</v>
      </c>
      <c r="D63" s="17"/>
      <c r="E63" s="17" t="s">
        <v>35</v>
      </c>
      <c r="F63" s="18">
        <v>-105.75</v>
      </c>
      <c r="G63" s="17" t="s">
        <v>17</v>
      </c>
      <c r="H63" s="17" t="s">
        <v>18</v>
      </c>
      <c r="I63" s="17" t="s">
        <v>19</v>
      </c>
      <c r="L63" t="str">
        <f t="shared" si="0"/>
        <v>090</v>
      </c>
      <c r="M63" t="str">
        <f t="shared" si="1"/>
        <v>Business Bank Account</v>
      </c>
      <c r="N63" s="5">
        <f t="shared" si="2"/>
        <v>45892</v>
      </c>
      <c r="O63" s="7" t="s">
        <v>256</v>
      </c>
      <c r="P63" t="str">
        <f t="shared" si="3"/>
        <v>PowerDirect</v>
      </c>
      <c r="Q63" t="str">
        <f t="shared" si="4"/>
        <v>Payment: PowerDirect</v>
      </c>
      <c r="R63" t="str">
        <f t="shared" si="5"/>
        <v>DD</v>
      </c>
      <c r="S63" s="6">
        <f t="shared" si="6"/>
        <v>-105.75</v>
      </c>
    </row>
    <row r="64" spans="1:19" ht="10.9" customHeight="1" x14ac:dyDescent="0.2">
      <c r="A64" s="16">
        <v>45910</v>
      </c>
      <c r="B64" s="17" t="s">
        <v>25</v>
      </c>
      <c r="C64" s="17" t="s">
        <v>25</v>
      </c>
      <c r="D64" s="17" t="s">
        <v>41</v>
      </c>
      <c r="E64" s="17" t="s">
        <v>27</v>
      </c>
      <c r="F64" s="18">
        <v>1200</v>
      </c>
      <c r="G64" s="17" t="s">
        <v>22</v>
      </c>
      <c r="H64" s="17" t="s">
        <v>23</v>
      </c>
      <c r="I64" s="17" t="s">
        <v>19</v>
      </c>
      <c r="L64" t="str">
        <f t="shared" si="0"/>
        <v>610</v>
      </c>
      <c r="M64" t="str">
        <f t="shared" si="1"/>
        <v>Accounts Receivable</v>
      </c>
      <c r="N64" s="5">
        <f t="shared" si="2"/>
        <v>45910</v>
      </c>
      <c r="O64" s="7" t="s">
        <v>256</v>
      </c>
      <c r="P64" t="str">
        <f t="shared" si="3"/>
        <v>Ridgeway University</v>
      </c>
      <c r="Q64" t="str">
        <f t="shared" si="4"/>
        <v>Ridgeway University</v>
      </c>
      <c r="R64" t="str">
        <f t="shared" si="5"/>
        <v>RPT200-1</v>
      </c>
      <c r="S64" s="6">
        <f t="shared" si="6"/>
        <v>1200</v>
      </c>
    </row>
    <row r="65" spans="1:19" ht="10.9" customHeight="1" x14ac:dyDescent="0.2">
      <c r="A65" s="16">
        <v>45912</v>
      </c>
      <c r="B65" s="17" t="s">
        <v>28</v>
      </c>
      <c r="C65" s="17" t="s">
        <v>28</v>
      </c>
      <c r="D65" s="17" t="s">
        <v>29</v>
      </c>
      <c r="E65" s="17" t="s">
        <v>29</v>
      </c>
      <c r="F65" s="18">
        <v>106.5</v>
      </c>
      <c r="G65" s="17" t="s">
        <v>13</v>
      </c>
      <c r="H65" s="17" t="s">
        <v>14</v>
      </c>
      <c r="I65" s="17" t="s">
        <v>15</v>
      </c>
      <c r="L65" t="str">
        <f t="shared" si="0"/>
        <v>800</v>
      </c>
      <c r="M65" t="str">
        <f t="shared" si="1"/>
        <v>Accounts Payable</v>
      </c>
      <c r="N65" s="5">
        <f t="shared" si="2"/>
        <v>45912</v>
      </c>
      <c r="O65" s="7" t="s">
        <v>256</v>
      </c>
      <c r="P65" t="str">
        <f t="shared" si="3"/>
        <v>PowerDirect</v>
      </c>
      <c r="Q65" t="str">
        <f t="shared" si="4"/>
        <v>PowerDirect</v>
      </c>
      <c r="R65" t="str">
        <f t="shared" si="5"/>
        <v>RPT445-1</v>
      </c>
      <c r="S65" s="6">
        <f t="shared" si="6"/>
        <v>106.5</v>
      </c>
    </row>
    <row r="66" spans="1:19" ht="10.9" customHeight="1" x14ac:dyDescent="0.2">
      <c r="A66" s="16">
        <v>45920</v>
      </c>
      <c r="B66" s="17" t="s">
        <v>25</v>
      </c>
      <c r="C66" s="17" t="s">
        <v>31</v>
      </c>
      <c r="D66" s="17"/>
      <c r="E66" s="17" t="s">
        <v>41</v>
      </c>
      <c r="F66" s="18">
        <v>1200</v>
      </c>
      <c r="G66" s="17" t="s">
        <v>17</v>
      </c>
      <c r="H66" s="17" t="s">
        <v>18</v>
      </c>
      <c r="I66" s="17" t="s">
        <v>19</v>
      </c>
      <c r="L66" t="str">
        <f t="shared" si="0"/>
        <v>090</v>
      </c>
      <c r="M66" t="str">
        <f t="shared" si="1"/>
        <v>Business Bank Account</v>
      </c>
      <c r="N66" s="5">
        <f t="shared" si="2"/>
        <v>45920</v>
      </c>
      <c r="O66" s="7" t="s">
        <v>256</v>
      </c>
      <c r="P66" t="str">
        <f t="shared" si="3"/>
        <v>Ridgeway University</v>
      </c>
      <c r="Q66" t="str">
        <f t="shared" si="4"/>
        <v>Payment: Ridgeway University</v>
      </c>
      <c r="R66" t="str">
        <f t="shared" si="5"/>
        <v>INV-0009</v>
      </c>
      <c r="S66" s="6">
        <f t="shared" si="6"/>
        <v>1200</v>
      </c>
    </row>
    <row r="67" spans="1:19" ht="10.9" customHeight="1" x14ac:dyDescent="0.2">
      <c r="A67" s="16">
        <v>45920</v>
      </c>
      <c r="B67" s="17" t="s">
        <v>25</v>
      </c>
      <c r="C67" s="17" t="s">
        <v>31</v>
      </c>
      <c r="D67" s="17"/>
      <c r="E67" s="17" t="s">
        <v>27</v>
      </c>
      <c r="F67" s="18">
        <v>-1200</v>
      </c>
      <c r="G67" s="17" t="s">
        <v>22</v>
      </c>
      <c r="H67" s="17" t="s">
        <v>23</v>
      </c>
      <c r="I67" s="17" t="s">
        <v>19</v>
      </c>
      <c r="L67" t="str">
        <f t="shared" si="0"/>
        <v>610</v>
      </c>
      <c r="M67" t="str">
        <f t="shared" si="1"/>
        <v>Accounts Receivable</v>
      </c>
      <c r="N67" s="5">
        <f t="shared" si="2"/>
        <v>45920</v>
      </c>
      <c r="O67" s="7" t="s">
        <v>256</v>
      </c>
      <c r="P67" t="str">
        <f t="shared" si="3"/>
        <v>Ridgeway University</v>
      </c>
      <c r="Q67" t="str">
        <f t="shared" si="4"/>
        <v>Payment: Ridgeway University</v>
      </c>
      <c r="R67" t="str">
        <f t="shared" si="5"/>
        <v>RPT200-1</v>
      </c>
      <c r="S67" s="6">
        <f t="shared" si="6"/>
        <v>-1200</v>
      </c>
    </row>
    <row r="68" spans="1:19" ht="10.9" customHeight="1" x14ac:dyDescent="0.2">
      <c r="A68" s="16">
        <v>45922</v>
      </c>
      <c r="B68" s="17" t="s">
        <v>28</v>
      </c>
      <c r="C68" s="17" t="s">
        <v>32</v>
      </c>
      <c r="D68" s="17"/>
      <c r="E68" s="17" t="s">
        <v>29</v>
      </c>
      <c r="F68" s="18">
        <v>-106.5</v>
      </c>
      <c r="G68" s="17" t="s">
        <v>13</v>
      </c>
      <c r="H68" s="17" t="s">
        <v>14</v>
      </c>
      <c r="I68" s="17" t="s">
        <v>15</v>
      </c>
      <c r="L68" t="str">
        <f t="shared" si="0"/>
        <v>800</v>
      </c>
      <c r="M68" t="str">
        <f t="shared" si="1"/>
        <v>Accounts Payable</v>
      </c>
      <c r="N68" s="5">
        <f t="shared" si="2"/>
        <v>45922</v>
      </c>
      <c r="O68" s="7" t="s">
        <v>256</v>
      </c>
      <c r="P68" t="str">
        <f t="shared" si="3"/>
        <v>PowerDirect</v>
      </c>
      <c r="Q68" t="str">
        <f t="shared" si="4"/>
        <v>Payment: PowerDirect</v>
      </c>
      <c r="R68" t="str">
        <f t="shared" si="5"/>
        <v>RPT445-1</v>
      </c>
      <c r="S68" s="6">
        <f t="shared" si="6"/>
        <v>-106.5</v>
      </c>
    </row>
    <row r="69" spans="1:19" ht="10.9" customHeight="1" x14ac:dyDescent="0.2">
      <c r="A69" s="16">
        <v>45922</v>
      </c>
      <c r="B69" s="17" t="s">
        <v>28</v>
      </c>
      <c r="C69" s="17" t="s">
        <v>32</v>
      </c>
      <c r="D69" s="17"/>
      <c r="E69" s="17" t="s">
        <v>35</v>
      </c>
      <c r="F69" s="18">
        <v>-106.5</v>
      </c>
      <c r="G69" s="17" t="s">
        <v>17</v>
      </c>
      <c r="H69" s="17" t="s">
        <v>18</v>
      </c>
      <c r="I69" s="17" t="s">
        <v>19</v>
      </c>
      <c r="L69" t="str">
        <f t="shared" si="0"/>
        <v>090</v>
      </c>
      <c r="M69" t="str">
        <f t="shared" si="1"/>
        <v>Business Bank Account</v>
      </c>
      <c r="N69" s="5">
        <f t="shared" si="2"/>
        <v>45922</v>
      </c>
      <c r="O69" s="7" t="s">
        <v>256</v>
      </c>
      <c r="P69" t="str">
        <f t="shared" si="3"/>
        <v>PowerDirect</v>
      </c>
      <c r="Q69" t="str">
        <f t="shared" si="4"/>
        <v>Payment: PowerDirect</v>
      </c>
      <c r="R69" t="str">
        <f t="shared" si="5"/>
        <v>DD</v>
      </c>
      <c r="S69" s="6">
        <f t="shared" si="6"/>
        <v>-106.5</v>
      </c>
    </row>
    <row r="70" spans="1:19" ht="10.9" customHeight="1" x14ac:dyDescent="0.2">
      <c r="A70" s="16">
        <v>45941</v>
      </c>
      <c r="B70" s="17" t="s">
        <v>42</v>
      </c>
      <c r="C70" s="17" t="s">
        <v>42</v>
      </c>
      <c r="D70" s="17" t="s">
        <v>43</v>
      </c>
      <c r="E70" s="17" t="s">
        <v>43</v>
      </c>
      <c r="F70" s="18">
        <v>1181.25</v>
      </c>
      <c r="G70" s="17" t="s">
        <v>13</v>
      </c>
      <c r="H70" s="17" t="s">
        <v>14</v>
      </c>
      <c r="I70" s="17" t="s">
        <v>15</v>
      </c>
      <c r="L70" t="str">
        <f t="shared" si="0"/>
        <v>800</v>
      </c>
      <c r="M70" t="str">
        <f t="shared" si="1"/>
        <v>Accounts Payable</v>
      </c>
      <c r="N70" s="5">
        <f t="shared" si="2"/>
        <v>45941</v>
      </c>
      <c r="O70" s="7" t="s">
        <v>256</v>
      </c>
      <c r="P70" t="str">
        <f t="shared" si="3"/>
        <v>Truxton Property Management</v>
      </c>
      <c r="Q70" t="str">
        <f t="shared" si="4"/>
        <v>Truxton Property Management</v>
      </c>
      <c r="R70" t="str">
        <f t="shared" si="5"/>
        <v>RPT469-1</v>
      </c>
      <c r="S70" s="6">
        <f t="shared" si="6"/>
        <v>1181.25</v>
      </c>
    </row>
    <row r="71" spans="1:19" ht="10.9" customHeight="1" x14ac:dyDescent="0.2">
      <c r="A71" s="16">
        <v>45941</v>
      </c>
      <c r="B71" s="17" t="s">
        <v>25</v>
      </c>
      <c r="C71" s="17" t="s">
        <v>25</v>
      </c>
      <c r="D71" s="17" t="s">
        <v>44</v>
      </c>
      <c r="E71" s="17" t="s">
        <v>27</v>
      </c>
      <c r="F71" s="18">
        <v>500</v>
      </c>
      <c r="G71" s="17" t="s">
        <v>22</v>
      </c>
      <c r="H71" s="17" t="s">
        <v>23</v>
      </c>
      <c r="I71" s="17" t="s">
        <v>19</v>
      </c>
      <c r="L71" t="str">
        <f t="shared" ref="L71:L134" si="7">G71</f>
        <v>610</v>
      </c>
      <c r="M71" t="str">
        <f t="shared" ref="M71:M134" si="8">H71</f>
        <v>Accounts Receivable</v>
      </c>
      <c r="N71" s="5">
        <f t="shared" ref="N71:N134" si="9">A71</f>
        <v>45941</v>
      </c>
      <c r="O71" s="7" t="s">
        <v>256</v>
      </c>
      <c r="P71" t="str">
        <f t="shared" ref="P71:P134" si="10">B71</f>
        <v>Ridgeway University</v>
      </c>
      <c r="Q71" t="str">
        <f t="shared" ref="Q71:Q134" si="11">C71</f>
        <v>Ridgeway University</v>
      </c>
      <c r="R71" t="str">
        <f t="shared" ref="R71:R134" si="12">IF(E71="","",E71)</f>
        <v>RPT200-1</v>
      </c>
      <c r="S71" s="6">
        <f t="shared" ref="S71:S134" si="13">F71</f>
        <v>500</v>
      </c>
    </row>
    <row r="72" spans="1:19" ht="10.9" customHeight="1" x14ac:dyDescent="0.2">
      <c r="A72" s="16">
        <v>45943</v>
      </c>
      <c r="B72" s="17" t="s">
        <v>28</v>
      </c>
      <c r="C72" s="17" t="s">
        <v>28</v>
      </c>
      <c r="D72" s="17" t="s">
        <v>29</v>
      </c>
      <c r="E72" s="17" t="s">
        <v>29</v>
      </c>
      <c r="F72" s="18">
        <v>119.08</v>
      </c>
      <c r="G72" s="17" t="s">
        <v>13</v>
      </c>
      <c r="H72" s="17" t="s">
        <v>14</v>
      </c>
      <c r="I72" s="17" t="s">
        <v>15</v>
      </c>
      <c r="L72" t="str">
        <f t="shared" si="7"/>
        <v>800</v>
      </c>
      <c r="M72" t="str">
        <f t="shared" si="8"/>
        <v>Accounts Payable</v>
      </c>
      <c r="N72" s="5">
        <f t="shared" si="9"/>
        <v>45943</v>
      </c>
      <c r="O72" s="7" t="s">
        <v>256</v>
      </c>
      <c r="P72" t="str">
        <f t="shared" si="10"/>
        <v>PowerDirect</v>
      </c>
      <c r="Q72" t="str">
        <f t="shared" si="11"/>
        <v>PowerDirect</v>
      </c>
      <c r="R72" t="str">
        <f t="shared" si="12"/>
        <v>RPT445-1</v>
      </c>
      <c r="S72" s="6">
        <f t="shared" si="13"/>
        <v>119.08</v>
      </c>
    </row>
    <row r="73" spans="1:19" ht="10.9" customHeight="1" x14ac:dyDescent="0.2">
      <c r="A73" s="16">
        <v>45945</v>
      </c>
      <c r="B73" s="17" t="s">
        <v>45</v>
      </c>
      <c r="C73" s="17" t="s">
        <v>45</v>
      </c>
      <c r="D73" s="17" t="s">
        <v>46</v>
      </c>
      <c r="E73" s="17" t="s">
        <v>46</v>
      </c>
      <c r="F73" s="18">
        <v>44.92</v>
      </c>
      <c r="G73" s="17" t="s">
        <v>13</v>
      </c>
      <c r="H73" s="17" t="s">
        <v>14</v>
      </c>
      <c r="I73" s="17" t="s">
        <v>15</v>
      </c>
      <c r="L73" t="str">
        <f t="shared" si="7"/>
        <v>800</v>
      </c>
      <c r="M73" t="str">
        <f t="shared" si="8"/>
        <v>Accounts Payable</v>
      </c>
      <c r="N73" s="5">
        <f t="shared" si="9"/>
        <v>45945</v>
      </c>
      <c r="O73" s="7" t="s">
        <v>256</v>
      </c>
      <c r="P73" t="str">
        <f t="shared" si="10"/>
        <v>Net Connect</v>
      </c>
      <c r="Q73" t="str">
        <f t="shared" si="11"/>
        <v>Net Connect</v>
      </c>
      <c r="R73" t="str">
        <f t="shared" si="12"/>
        <v>RPT489-1</v>
      </c>
      <c r="S73" s="6">
        <f t="shared" si="13"/>
        <v>44.92</v>
      </c>
    </row>
    <row r="74" spans="1:19" ht="10.9" customHeight="1" x14ac:dyDescent="0.2">
      <c r="A74" s="16">
        <v>45945</v>
      </c>
      <c r="B74" s="17" t="s">
        <v>47</v>
      </c>
      <c r="C74" s="17" t="s">
        <v>47</v>
      </c>
      <c r="D74" s="17" t="s">
        <v>48</v>
      </c>
      <c r="E74" s="17" t="s">
        <v>48</v>
      </c>
      <c r="F74" s="18">
        <v>1900</v>
      </c>
      <c r="G74" s="17" t="s">
        <v>13</v>
      </c>
      <c r="H74" s="17" t="s">
        <v>14</v>
      </c>
      <c r="I74" s="17" t="s">
        <v>15</v>
      </c>
      <c r="L74" t="str">
        <f t="shared" si="7"/>
        <v>800</v>
      </c>
      <c r="M74" t="str">
        <f t="shared" si="8"/>
        <v>Accounts Payable</v>
      </c>
      <c r="N74" s="5">
        <f t="shared" si="9"/>
        <v>45945</v>
      </c>
      <c r="O74" s="7" t="s">
        <v>256</v>
      </c>
      <c r="P74" t="str">
        <f t="shared" si="10"/>
        <v>PC Complete</v>
      </c>
      <c r="Q74" t="str">
        <f t="shared" si="11"/>
        <v>PC Complete</v>
      </c>
      <c r="R74" t="str">
        <f t="shared" si="12"/>
        <v>720-1</v>
      </c>
      <c r="S74" s="6">
        <f t="shared" si="13"/>
        <v>1900</v>
      </c>
    </row>
    <row r="75" spans="1:19" ht="10.9" customHeight="1" x14ac:dyDescent="0.2">
      <c r="A75" s="16">
        <v>45950</v>
      </c>
      <c r="B75" s="17" t="s">
        <v>49</v>
      </c>
      <c r="C75" s="17" t="s">
        <v>49</v>
      </c>
      <c r="D75" s="17" t="s">
        <v>50</v>
      </c>
      <c r="E75" s="17" t="s">
        <v>51</v>
      </c>
      <c r="F75" s="18">
        <v>541.25</v>
      </c>
      <c r="G75" s="17" t="s">
        <v>22</v>
      </c>
      <c r="H75" s="17" t="s">
        <v>23</v>
      </c>
      <c r="I75" s="17" t="s">
        <v>19</v>
      </c>
      <c r="L75" t="str">
        <f t="shared" si="7"/>
        <v>610</v>
      </c>
      <c r="M75" t="str">
        <f t="shared" si="8"/>
        <v>Accounts Receivable</v>
      </c>
      <c r="N75" s="5">
        <f t="shared" si="9"/>
        <v>45950</v>
      </c>
      <c r="O75" s="7" t="s">
        <v>256</v>
      </c>
      <c r="P75" t="str">
        <f t="shared" si="10"/>
        <v>Young Bros Transport</v>
      </c>
      <c r="Q75" t="str">
        <f t="shared" si="11"/>
        <v>Young Bros Transport</v>
      </c>
      <c r="R75" t="str">
        <f t="shared" si="12"/>
        <v>Monthly Support</v>
      </c>
      <c r="S75" s="6">
        <f t="shared" si="13"/>
        <v>541.25</v>
      </c>
    </row>
    <row r="76" spans="1:19" ht="10.9" customHeight="1" x14ac:dyDescent="0.2">
      <c r="A76" s="16">
        <v>45950</v>
      </c>
      <c r="B76" s="17" t="s">
        <v>52</v>
      </c>
      <c r="C76" s="17" t="s">
        <v>52</v>
      </c>
      <c r="D76" s="17" t="s">
        <v>53</v>
      </c>
      <c r="E76" s="17" t="s">
        <v>51</v>
      </c>
      <c r="F76" s="18">
        <v>541.25</v>
      </c>
      <c r="G76" s="17" t="s">
        <v>22</v>
      </c>
      <c r="H76" s="17" t="s">
        <v>23</v>
      </c>
      <c r="I76" s="17" t="s">
        <v>19</v>
      </c>
      <c r="L76" t="str">
        <f t="shared" si="7"/>
        <v>610</v>
      </c>
      <c r="M76" t="str">
        <f t="shared" si="8"/>
        <v>Accounts Receivable</v>
      </c>
      <c r="N76" s="5">
        <f t="shared" si="9"/>
        <v>45950</v>
      </c>
      <c r="O76" s="7" t="s">
        <v>256</v>
      </c>
      <c r="P76" t="str">
        <f t="shared" si="10"/>
        <v>Rex Media Group</v>
      </c>
      <c r="Q76" t="str">
        <f t="shared" si="11"/>
        <v>Rex Media Group</v>
      </c>
      <c r="R76" t="str">
        <f t="shared" si="12"/>
        <v>Monthly Support</v>
      </c>
      <c r="S76" s="6">
        <f t="shared" si="13"/>
        <v>541.25</v>
      </c>
    </row>
    <row r="77" spans="1:19" ht="10.9" customHeight="1" x14ac:dyDescent="0.2">
      <c r="A77" s="16">
        <v>45950</v>
      </c>
      <c r="B77" s="17" t="s">
        <v>54</v>
      </c>
      <c r="C77" s="17" t="s">
        <v>54</v>
      </c>
      <c r="D77" s="17" t="s">
        <v>55</v>
      </c>
      <c r="E77" s="17" t="s">
        <v>51</v>
      </c>
      <c r="F77" s="18">
        <v>541.25</v>
      </c>
      <c r="G77" s="17" t="s">
        <v>22</v>
      </c>
      <c r="H77" s="17" t="s">
        <v>23</v>
      </c>
      <c r="I77" s="17" t="s">
        <v>19</v>
      </c>
      <c r="L77" t="str">
        <f t="shared" si="7"/>
        <v>610</v>
      </c>
      <c r="M77" t="str">
        <f t="shared" si="8"/>
        <v>Accounts Receivable</v>
      </c>
      <c r="N77" s="5">
        <f t="shared" si="9"/>
        <v>45950</v>
      </c>
      <c r="O77" s="7" t="s">
        <v>256</v>
      </c>
      <c r="P77" t="str">
        <f t="shared" si="10"/>
        <v>Hamilton Smith Ltd</v>
      </c>
      <c r="Q77" t="str">
        <f t="shared" si="11"/>
        <v>Hamilton Smith Ltd</v>
      </c>
      <c r="R77" t="str">
        <f t="shared" si="12"/>
        <v>Monthly Support</v>
      </c>
      <c r="S77" s="6">
        <f t="shared" si="13"/>
        <v>541.25</v>
      </c>
    </row>
    <row r="78" spans="1:19" ht="10.9" customHeight="1" x14ac:dyDescent="0.2">
      <c r="A78" s="16">
        <v>45950</v>
      </c>
      <c r="B78" s="17" t="s">
        <v>56</v>
      </c>
      <c r="C78" s="17" t="s">
        <v>56</v>
      </c>
      <c r="D78" s="17" t="s">
        <v>57</v>
      </c>
      <c r="E78" s="17" t="s">
        <v>51</v>
      </c>
      <c r="F78" s="18">
        <v>541.25</v>
      </c>
      <c r="G78" s="17" t="s">
        <v>22</v>
      </c>
      <c r="H78" s="17" t="s">
        <v>23</v>
      </c>
      <c r="I78" s="17" t="s">
        <v>19</v>
      </c>
      <c r="L78" t="str">
        <f t="shared" si="7"/>
        <v>610</v>
      </c>
      <c r="M78" t="str">
        <f t="shared" si="8"/>
        <v>Accounts Receivable</v>
      </c>
      <c r="N78" s="5">
        <f t="shared" si="9"/>
        <v>45950</v>
      </c>
      <c r="O78" s="7" t="s">
        <v>256</v>
      </c>
      <c r="P78" t="str">
        <f t="shared" si="10"/>
        <v>Port &amp; Philip Freight</v>
      </c>
      <c r="Q78" t="str">
        <f t="shared" si="11"/>
        <v>Port &amp; Philip Freight</v>
      </c>
      <c r="R78" t="str">
        <f t="shared" si="12"/>
        <v>Monthly Support</v>
      </c>
      <c r="S78" s="6">
        <f t="shared" si="13"/>
        <v>541.25</v>
      </c>
    </row>
    <row r="79" spans="1:19" ht="10.9" customHeight="1" x14ac:dyDescent="0.2">
      <c r="A79" s="16">
        <v>45951</v>
      </c>
      <c r="B79" s="17" t="s">
        <v>25</v>
      </c>
      <c r="C79" s="17" t="s">
        <v>31</v>
      </c>
      <c r="D79" s="17"/>
      <c r="E79" s="17" t="s">
        <v>44</v>
      </c>
      <c r="F79" s="18">
        <v>500</v>
      </c>
      <c r="G79" s="17" t="s">
        <v>17</v>
      </c>
      <c r="H79" s="17" t="s">
        <v>18</v>
      </c>
      <c r="I79" s="17" t="s">
        <v>19</v>
      </c>
      <c r="L79" t="str">
        <f t="shared" si="7"/>
        <v>090</v>
      </c>
      <c r="M79" t="str">
        <f t="shared" si="8"/>
        <v>Business Bank Account</v>
      </c>
      <c r="N79" s="5">
        <f t="shared" si="9"/>
        <v>45951</v>
      </c>
      <c r="O79" s="7" t="s">
        <v>256</v>
      </c>
      <c r="P79" t="str">
        <f t="shared" si="10"/>
        <v>Ridgeway University</v>
      </c>
      <c r="Q79" t="str">
        <f t="shared" si="11"/>
        <v>Payment: Ridgeway University</v>
      </c>
      <c r="R79" t="str">
        <f t="shared" si="12"/>
        <v>INV-0010</v>
      </c>
      <c r="S79" s="6">
        <f t="shared" si="13"/>
        <v>500</v>
      </c>
    </row>
    <row r="80" spans="1:19" ht="10.9" customHeight="1" x14ac:dyDescent="0.2">
      <c r="A80" s="16">
        <v>45951</v>
      </c>
      <c r="B80" s="17" t="s">
        <v>25</v>
      </c>
      <c r="C80" s="17" t="s">
        <v>31</v>
      </c>
      <c r="D80" s="17"/>
      <c r="E80" s="17" t="s">
        <v>27</v>
      </c>
      <c r="F80" s="18">
        <v>-500</v>
      </c>
      <c r="G80" s="17" t="s">
        <v>22</v>
      </c>
      <c r="H80" s="17" t="s">
        <v>23</v>
      </c>
      <c r="I80" s="17" t="s">
        <v>19</v>
      </c>
      <c r="L80" t="str">
        <f t="shared" si="7"/>
        <v>610</v>
      </c>
      <c r="M80" t="str">
        <f t="shared" si="8"/>
        <v>Accounts Receivable</v>
      </c>
      <c r="N80" s="5">
        <f t="shared" si="9"/>
        <v>45951</v>
      </c>
      <c r="O80" s="7" t="s">
        <v>256</v>
      </c>
      <c r="P80" t="str">
        <f t="shared" si="10"/>
        <v>Ridgeway University</v>
      </c>
      <c r="Q80" t="str">
        <f t="shared" si="11"/>
        <v>Payment: Ridgeway University</v>
      </c>
      <c r="R80" t="str">
        <f t="shared" si="12"/>
        <v>RPT200-1</v>
      </c>
      <c r="S80" s="6">
        <f t="shared" si="13"/>
        <v>-500</v>
      </c>
    </row>
    <row r="81" spans="1:19" ht="10.9" customHeight="1" x14ac:dyDescent="0.2">
      <c r="A81" s="16">
        <v>45951</v>
      </c>
      <c r="B81" s="17" t="s">
        <v>54</v>
      </c>
      <c r="C81" s="17" t="s">
        <v>54</v>
      </c>
      <c r="D81" s="17" t="s">
        <v>58</v>
      </c>
      <c r="E81" s="17" t="s">
        <v>51</v>
      </c>
      <c r="F81" s="18">
        <v>541.25</v>
      </c>
      <c r="G81" s="17" t="s">
        <v>22</v>
      </c>
      <c r="H81" s="17" t="s">
        <v>23</v>
      </c>
      <c r="I81" s="17" t="s">
        <v>19</v>
      </c>
      <c r="L81" t="str">
        <f t="shared" si="7"/>
        <v>610</v>
      </c>
      <c r="M81" t="str">
        <f t="shared" si="8"/>
        <v>Accounts Receivable</v>
      </c>
      <c r="N81" s="5">
        <f t="shared" si="9"/>
        <v>45951</v>
      </c>
      <c r="O81" s="7" t="s">
        <v>256</v>
      </c>
      <c r="P81" t="str">
        <f t="shared" si="10"/>
        <v>Hamilton Smith Ltd</v>
      </c>
      <c r="Q81" t="str">
        <f t="shared" si="11"/>
        <v>Hamilton Smith Ltd</v>
      </c>
      <c r="R81" t="str">
        <f t="shared" si="12"/>
        <v>Monthly Support</v>
      </c>
      <c r="S81" s="6">
        <f t="shared" si="13"/>
        <v>541.25</v>
      </c>
    </row>
    <row r="82" spans="1:19" ht="10.9" customHeight="1" x14ac:dyDescent="0.2">
      <c r="A82" s="16">
        <v>45952</v>
      </c>
      <c r="B82" s="17" t="s">
        <v>54</v>
      </c>
      <c r="C82" s="17" t="s">
        <v>54</v>
      </c>
      <c r="D82" s="17" t="s">
        <v>59</v>
      </c>
      <c r="E82" s="17" t="s">
        <v>51</v>
      </c>
      <c r="F82" s="18">
        <v>-541.25</v>
      </c>
      <c r="G82" s="17" t="s">
        <v>22</v>
      </c>
      <c r="H82" s="17" t="s">
        <v>23</v>
      </c>
      <c r="I82" s="17" t="s">
        <v>19</v>
      </c>
      <c r="L82" t="str">
        <f t="shared" si="7"/>
        <v>610</v>
      </c>
      <c r="M82" t="str">
        <f t="shared" si="8"/>
        <v>Accounts Receivable</v>
      </c>
      <c r="N82" s="5">
        <f t="shared" si="9"/>
        <v>45952</v>
      </c>
      <c r="O82" s="7" t="s">
        <v>256</v>
      </c>
      <c r="P82" t="str">
        <f t="shared" si="10"/>
        <v>Hamilton Smith Ltd</v>
      </c>
      <c r="Q82" t="str">
        <f t="shared" si="11"/>
        <v>Hamilton Smith Ltd</v>
      </c>
      <c r="R82" t="str">
        <f t="shared" si="12"/>
        <v>Monthly Support</v>
      </c>
      <c r="S82" s="6">
        <f t="shared" si="13"/>
        <v>-541.25</v>
      </c>
    </row>
    <row r="83" spans="1:19" ht="10.9" customHeight="1" x14ac:dyDescent="0.2">
      <c r="A83" s="16">
        <v>45952</v>
      </c>
      <c r="B83" s="17" t="s">
        <v>54</v>
      </c>
      <c r="C83" s="17" t="s">
        <v>54</v>
      </c>
      <c r="D83" s="17"/>
      <c r="E83" s="17" t="s">
        <v>51</v>
      </c>
      <c r="F83" s="18">
        <v>-541.25</v>
      </c>
      <c r="G83" s="17" t="s">
        <v>22</v>
      </c>
      <c r="H83" s="17" t="s">
        <v>23</v>
      </c>
      <c r="I83" s="17" t="s">
        <v>19</v>
      </c>
      <c r="L83" t="str">
        <f t="shared" si="7"/>
        <v>610</v>
      </c>
      <c r="M83" t="str">
        <f t="shared" si="8"/>
        <v>Accounts Receivable</v>
      </c>
      <c r="N83" s="5">
        <f t="shared" si="9"/>
        <v>45952</v>
      </c>
      <c r="O83" s="7" t="s">
        <v>256</v>
      </c>
      <c r="P83" t="str">
        <f t="shared" si="10"/>
        <v>Hamilton Smith Ltd</v>
      </c>
      <c r="Q83" t="str">
        <f t="shared" si="11"/>
        <v>Hamilton Smith Ltd</v>
      </c>
      <c r="R83" t="str">
        <f t="shared" si="12"/>
        <v>Monthly Support</v>
      </c>
      <c r="S83" s="6">
        <f t="shared" si="13"/>
        <v>-541.25</v>
      </c>
    </row>
    <row r="84" spans="1:19" ht="10.9" customHeight="1" x14ac:dyDescent="0.2">
      <c r="A84" s="16">
        <v>45952</v>
      </c>
      <c r="B84" s="17" t="s">
        <v>54</v>
      </c>
      <c r="C84" s="17" t="s">
        <v>54</v>
      </c>
      <c r="D84" s="17"/>
      <c r="E84" s="17" t="s">
        <v>51</v>
      </c>
      <c r="F84" s="18">
        <v>541.25</v>
      </c>
      <c r="G84" s="17" t="s">
        <v>60</v>
      </c>
      <c r="H84" s="17" t="s">
        <v>61</v>
      </c>
      <c r="I84" s="17" t="s">
        <v>15</v>
      </c>
      <c r="L84" t="str">
        <f t="shared" si="7"/>
        <v>877</v>
      </c>
      <c r="M84" t="str">
        <f t="shared" si="8"/>
        <v>Tracking Transfers</v>
      </c>
      <c r="N84" s="5">
        <f t="shared" si="9"/>
        <v>45952</v>
      </c>
      <c r="O84" s="7" t="s">
        <v>256</v>
      </c>
      <c r="P84" t="str">
        <f t="shared" si="10"/>
        <v>Hamilton Smith Ltd</v>
      </c>
      <c r="Q84" t="str">
        <f t="shared" si="11"/>
        <v>Hamilton Smith Ltd</v>
      </c>
      <c r="R84" t="str">
        <f t="shared" si="12"/>
        <v>Monthly Support</v>
      </c>
      <c r="S84" s="6">
        <f t="shared" si="13"/>
        <v>541.25</v>
      </c>
    </row>
    <row r="85" spans="1:19" ht="10.9" customHeight="1" x14ac:dyDescent="0.2">
      <c r="A85" s="16">
        <v>45952</v>
      </c>
      <c r="B85" s="17" t="s">
        <v>54</v>
      </c>
      <c r="C85" s="17" t="s">
        <v>54</v>
      </c>
      <c r="D85" s="17"/>
      <c r="E85" s="17" t="s">
        <v>51</v>
      </c>
      <c r="F85" s="18">
        <v>541.25</v>
      </c>
      <c r="G85" s="17" t="s">
        <v>22</v>
      </c>
      <c r="H85" s="17" t="s">
        <v>23</v>
      </c>
      <c r="I85" s="17" t="s">
        <v>19</v>
      </c>
      <c r="L85" t="str">
        <f t="shared" si="7"/>
        <v>610</v>
      </c>
      <c r="M85" t="str">
        <f t="shared" si="8"/>
        <v>Accounts Receivable</v>
      </c>
      <c r="N85" s="5">
        <f t="shared" si="9"/>
        <v>45952</v>
      </c>
      <c r="O85" s="7" t="s">
        <v>256</v>
      </c>
      <c r="P85" t="str">
        <f t="shared" si="10"/>
        <v>Hamilton Smith Ltd</v>
      </c>
      <c r="Q85" t="str">
        <f t="shared" si="11"/>
        <v>Hamilton Smith Ltd</v>
      </c>
      <c r="R85" t="str">
        <f t="shared" si="12"/>
        <v>Monthly Support</v>
      </c>
      <c r="S85" s="6">
        <f t="shared" si="13"/>
        <v>541.25</v>
      </c>
    </row>
    <row r="86" spans="1:19" ht="10.9" customHeight="1" x14ac:dyDescent="0.2">
      <c r="A86" s="16">
        <v>45952</v>
      </c>
      <c r="B86" s="17" t="s">
        <v>54</v>
      </c>
      <c r="C86" s="17" t="s">
        <v>54</v>
      </c>
      <c r="D86" s="17"/>
      <c r="E86" s="17" t="s">
        <v>51</v>
      </c>
      <c r="F86" s="18">
        <v>-541.25</v>
      </c>
      <c r="G86" s="17" t="s">
        <v>60</v>
      </c>
      <c r="H86" s="17" t="s">
        <v>61</v>
      </c>
      <c r="I86" s="17" t="s">
        <v>15</v>
      </c>
      <c r="L86" t="str">
        <f t="shared" si="7"/>
        <v>877</v>
      </c>
      <c r="M86" t="str">
        <f t="shared" si="8"/>
        <v>Tracking Transfers</v>
      </c>
      <c r="N86" s="5">
        <f t="shared" si="9"/>
        <v>45952</v>
      </c>
      <c r="O86" s="7" t="s">
        <v>256</v>
      </c>
      <c r="P86" t="str">
        <f t="shared" si="10"/>
        <v>Hamilton Smith Ltd</v>
      </c>
      <c r="Q86" t="str">
        <f t="shared" si="11"/>
        <v>Hamilton Smith Ltd</v>
      </c>
      <c r="R86" t="str">
        <f t="shared" si="12"/>
        <v>Monthly Support</v>
      </c>
      <c r="S86" s="6">
        <f t="shared" si="13"/>
        <v>-541.25</v>
      </c>
    </row>
    <row r="87" spans="1:19" ht="10.9" customHeight="1" x14ac:dyDescent="0.2">
      <c r="A87" s="16">
        <v>45953</v>
      </c>
      <c r="B87" s="17" t="s">
        <v>28</v>
      </c>
      <c r="C87" s="17" t="s">
        <v>32</v>
      </c>
      <c r="D87" s="17"/>
      <c r="E87" s="17" t="s">
        <v>35</v>
      </c>
      <c r="F87" s="18">
        <v>-119.08</v>
      </c>
      <c r="G87" s="17" t="s">
        <v>17</v>
      </c>
      <c r="H87" s="17" t="s">
        <v>18</v>
      </c>
      <c r="I87" s="17" t="s">
        <v>19</v>
      </c>
      <c r="L87" t="str">
        <f t="shared" si="7"/>
        <v>090</v>
      </c>
      <c r="M87" t="str">
        <f t="shared" si="8"/>
        <v>Business Bank Account</v>
      </c>
      <c r="N87" s="5">
        <f t="shared" si="9"/>
        <v>45953</v>
      </c>
      <c r="O87" s="7" t="s">
        <v>256</v>
      </c>
      <c r="P87" t="str">
        <f t="shared" si="10"/>
        <v>PowerDirect</v>
      </c>
      <c r="Q87" t="str">
        <f t="shared" si="11"/>
        <v>Payment: PowerDirect</v>
      </c>
      <c r="R87" t="str">
        <f t="shared" si="12"/>
        <v>DD</v>
      </c>
      <c r="S87" s="6">
        <f t="shared" si="13"/>
        <v>-119.08</v>
      </c>
    </row>
    <row r="88" spans="1:19" ht="10.9" customHeight="1" x14ac:dyDescent="0.2">
      <c r="A88" s="16">
        <v>45953</v>
      </c>
      <c r="B88" s="17" t="s">
        <v>28</v>
      </c>
      <c r="C88" s="17" t="s">
        <v>32</v>
      </c>
      <c r="D88" s="17"/>
      <c r="E88" s="17" t="s">
        <v>29</v>
      </c>
      <c r="F88" s="18">
        <v>-119.08</v>
      </c>
      <c r="G88" s="17" t="s">
        <v>13</v>
      </c>
      <c r="H88" s="17" t="s">
        <v>14</v>
      </c>
      <c r="I88" s="17" t="s">
        <v>15</v>
      </c>
      <c r="L88" t="str">
        <f t="shared" si="7"/>
        <v>800</v>
      </c>
      <c r="M88" t="str">
        <f t="shared" si="8"/>
        <v>Accounts Payable</v>
      </c>
      <c r="N88" s="5">
        <f t="shared" si="9"/>
        <v>45953</v>
      </c>
      <c r="O88" s="7" t="s">
        <v>256</v>
      </c>
      <c r="P88" t="str">
        <f t="shared" si="10"/>
        <v>PowerDirect</v>
      </c>
      <c r="Q88" t="str">
        <f t="shared" si="11"/>
        <v>Payment: PowerDirect</v>
      </c>
      <c r="R88" t="str">
        <f t="shared" si="12"/>
        <v>RPT445-1</v>
      </c>
      <c r="S88" s="6">
        <f t="shared" si="13"/>
        <v>-119.08</v>
      </c>
    </row>
    <row r="89" spans="1:19" ht="10.9" customHeight="1" x14ac:dyDescent="0.2">
      <c r="A89" s="16">
        <v>45953</v>
      </c>
      <c r="B89" s="17" t="s">
        <v>62</v>
      </c>
      <c r="C89" s="17" t="s">
        <v>62</v>
      </c>
      <c r="D89" s="17" t="s">
        <v>63</v>
      </c>
      <c r="E89" s="17" t="s">
        <v>64</v>
      </c>
      <c r="F89" s="18">
        <v>250</v>
      </c>
      <c r="G89" s="17" t="s">
        <v>22</v>
      </c>
      <c r="H89" s="17" t="s">
        <v>23</v>
      </c>
      <c r="I89" s="17" t="s">
        <v>19</v>
      </c>
      <c r="L89" t="str">
        <f t="shared" si="7"/>
        <v>610</v>
      </c>
      <c r="M89" t="str">
        <f t="shared" si="8"/>
        <v>Accounts Receivable</v>
      </c>
      <c r="N89" s="5">
        <f t="shared" si="9"/>
        <v>45953</v>
      </c>
      <c r="O89" s="7" t="s">
        <v>256</v>
      </c>
      <c r="P89" t="str">
        <f t="shared" si="10"/>
        <v>City Limousines</v>
      </c>
      <c r="Q89" t="str">
        <f t="shared" si="11"/>
        <v>City Limousines</v>
      </c>
      <c r="R89" t="str">
        <f t="shared" si="12"/>
        <v>P/O 9711</v>
      </c>
      <c r="S89" s="6">
        <f t="shared" si="13"/>
        <v>250</v>
      </c>
    </row>
    <row r="90" spans="1:19" ht="10.9" customHeight="1" x14ac:dyDescent="0.2">
      <c r="A90" s="16">
        <v>45954</v>
      </c>
      <c r="B90" s="17" t="s">
        <v>65</v>
      </c>
      <c r="C90" s="17" t="s">
        <v>65</v>
      </c>
      <c r="D90" s="17"/>
      <c r="E90" s="17"/>
      <c r="F90" s="18">
        <v>-15</v>
      </c>
      <c r="G90" s="17" t="s">
        <v>17</v>
      </c>
      <c r="H90" s="17" t="s">
        <v>18</v>
      </c>
      <c r="I90" s="17" t="s">
        <v>19</v>
      </c>
      <c r="L90" t="str">
        <f t="shared" si="7"/>
        <v>090</v>
      </c>
      <c r="M90" t="str">
        <f t="shared" si="8"/>
        <v>Business Bank Account</v>
      </c>
      <c r="N90" s="5">
        <f t="shared" si="9"/>
        <v>45954</v>
      </c>
      <c r="O90" s="7" t="s">
        <v>256</v>
      </c>
      <c r="P90" t="str">
        <f t="shared" si="10"/>
        <v>Ridgeway Bank</v>
      </c>
      <c r="Q90" t="str">
        <f t="shared" si="11"/>
        <v>Ridgeway Bank</v>
      </c>
      <c r="R90" t="str">
        <f t="shared" si="12"/>
        <v/>
      </c>
      <c r="S90" s="6">
        <f t="shared" si="13"/>
        <v>-15</v>
      </c>
    </row>
    <row r="91" spans="1:19" ht="10.9" customHeight="1" x14ac:dyDescent="0.2">
      <c r="A91" s="16">
        <v>45955</v>
      </c>
      <c r="B91" s="17" t="s">
        <v>42</v>
      </c>
      <c r="C91" s="17" t="s">
        <v>66</v>
      </c>
      <c r="D91" s="17"/>
      <c r="E91" s="17" t="s">
        <v>67</v>
      </c>
      <c r="F91" s="18">
        <v>-1181.25</v>
      </c>
      <c r="G91" s="17" t="s">
        <v>17</v>
      </c>
      <c r="H91" s="17" t="s">
        <v>18</v>
      </c>
      <c r="I91" s="17" t="s">
        <v>19</v>
      </c>
      <c r="L91" t="str">
        <f t="shared" si="7"/>
        <v>090</v>
      </c>
      <c r="M91" t="str">
        <f t="shared" si="8"/>
        <v>Business Bank Account</v>
      </c>
      <c r="N91" s="5">
        <f t="shared" si="9"/>
        <v>45955</v>
      </c>
      <c r="O91" s="7" t="s">
        <v>256</v>
      </c>
      <c r="P91" t="str">
        <f t="shared" si="10"/>
        <v>Truxton Property Management</v>
      </c>
      <c r="Q91" t="str">
        <f t="shared" si="11"/>
        <v>Payment: Truxton Property Management</v>
      </c>
      <c r="R91" t="str">
        <f t="shared" si="12"/>
        <v>FP089876</v>
      </c>
      <c r="S91" s="6">
        <f t="shared" si="13"/>
        <v>-1181.25</v>
      </c>
    </row>
    <row r="92" spans="1:19" ht="10.9" customHeight="1" x14ac:dyDescent="0.2">
      <c r="A92" s="16">
        <v>45955</v>
      </c>
      <c r="B92" s="17" t="s">
        <v>47</v>
      </c>
      <c r="C92" s="17" t="s">
        <v>68</v>
      </c>
      <c r="D92" s="17"/>
      <c r="E92" s="17" t="s">
        <v>67</v>
      </c>
      <c r="F92" s="18">
        <v>-1900</v>
      </c>
      <c r="G92" s="17" t="s">
        <v>17</v>
      </c>
      <c r="H92" s="17" t="s">
        <v>18</v>
      </c>
      <c r="I92" s="17" t="s">
        <v>19</v>
      </c>
      <c r="L92" t="str">
        <f t="shared" si="7"/>
        <v>090</v>
      </c>
      <c r="M92" t="str">
        <f t="shared" si="8"/>
        <v>Business Bank Account</v>
      </c>
      <c r="N92" s="5">
        <f t="shared" si="9"/>
        <v>45955</v>
      </c>
      <c r="O92" s="7" t="s">
        <v>256</v>
      </c>
      <c r="P92" t="str">
        <f t="shared" si="10"/>
        <v>PC Complete</v>
      </c>
      <c r="Q92" t="str">
        <f t="shared" si="11"/>
        <v>Payment: PC Complete</v>
      </c>
      <c r="R92" t="str">
        <f t="shared" si="12"/>
        <v>FP089876</v>
      </c>
      <c r="S92" s="6">
        <f t="shared" si="13"/>
        <v>-1900</v>
      </c>
    </row>
    <row r="93" spans="1:19" ht="10.9" customHeight="1" x14ac:dyDescent="0.2">
      <c r="A93" s="16">
        <v>45955</v>
      </c>
      <c r="B93" s="17" t="s">
        <v>69</v>
      </c>
      <c r="C93" s="17" t="s">
        <v>69</v>
      </c>
      <c r="D93" s="17" t="s">
        <v>70</v>
      </c>
      <c r="E93" s="17" t="s">
        <v>70</v>
      </c>
      <c r="F93" s="18">
        <v>-21.71</v>
      </c>
      <c r="G93" s="17" t="s">
        <v>17</v>
      </c>
      <c r="H93" s="17" t="s">
        <v>18</v>
      </c>
      <c r="I93" s="17" t="s">
        <v>19</v>
      </c>
      <c r="L93" t="str">
        <f t="shared" si="7"/>
        <v>090</v>
      </c>
      <c r="M93" t="str">
        <f t="shared" si="8"/>
        <v>Business Bank Account</v>
      </c>
      <c r="N93" s="5">
        <f t="shared" si="9"/>
        <v>45955</v>
      </c>
      <c r="O93" s="7" t="s">
        <v>256</v>
      </c>
      <c r="P93" t="str">
        <f t="shared" si="10"/>
        <v>Office Supplies Company</v>
      </c>
      <c r="Q93" t="str">
        <f t="shared" si="11"/>
        <v>Office Supplies Company</v>
      </c>
      <c r="R93" t="str">
        <f t="shared" si="12"/>
        <v>Eft</v>
      </c>
      <c r="S93" s="6">
        <f t="shared" si="13"/>
        <v>-21.71</v>
      </c>
    </row>
    <row r="94" spans="1:19" ht="10.9" customHeight="1" x14ac:dyDescent="0.2">
      <c r="A94" s="16">
        <v>45955</v>
      </c>
      <c r="B94" s="17" t="s">
        <v>71</v>
      </c>
      <c r="C94" s="17" t="s">
        <v>72</v>
      </c>
      <c r="D94" s="17"/>
      <c r="E94" s="17" t="s">
        <v>73</v>
      </c>
      <c r="F94" s="18">
        <v>-56.35</v>
      </c>
      <c r="G94" s="17" t="s">
        <v>17</v>
      </c>
      <c r="H94" s="17" t="s">
        <v>18</v>
      </c>
      <c r="I94" s="17" t="s">
        <v>19</v>
      </c>
      <c r="L94" t="str">
        <f t="shared" si="7"/>
        <v>090</v>
      </c>
      <c r="M94" t="str">
        <f t="shared" si="8"/>
        <v>Business Bank Account</v>
      </c>
      <c r="N94" s="5">
        <f t="shared" si="9"/>
        <v>45955</v>
      </c>
      <c r="O94" s="7" t="s">
        <v>256</v>
      </c>
      <c r="P94" t="str">
        <f t="shared" si="10"/>
        <v>Xero</v>
      </c>
      <c r="Q94" t="str">
        <f t="shared" si="11"/>
        <v>Payment: Xero</v>
      </c>
      <c r="R94" t="str">
        <f t="shared" si="12"/>
        <v>RPT402-1</v>
      </c>
      <c r="S94" s="6">
        <f t="shared" si="13"/>
        <v>-56.35</v>
      </c>
    </row>
    <row r="95" spans="1:19" ht="10.9" customHeight="1" x14ac:dyDescent="0.2">
      <c r="A95" s="16">
        <v>45955</v>
      </c>
      <c r="B95" s="17" t="s">
        <v>45</v>
      </c>
      <c r="C95" s="17" t="s">
        <v>74</v>
      </c>
      <c r="D95" s="17"/>
      <c r="E95" s="17" t="s">
        <v>67</v>
      </c>
      <c r="F95" s="18">
        <v>-44.92</v>
      </c>
      <c r="G95" s="17" t="s">
        <v>17</v>
      </c>
      <c r="H95" s="17" t="s">
        <v>18</v>
      </c>
      <c r="I95" s="17" t="s">
        <v>19</v>
      </c>
      <c r="L95" t="str">
        <f t="shared" si="7"/>
        <v>090</v>
      </c>
      <c r="M95" t="str">
        <f t="shared" si="8"/>
        <v>Business Bank Account</v>
      </c>
      <c r="N95" s="5">
        <f t="shared" si="9"/>
        <v>45955</v>
      </c>
      <c r="O95" s="7" t="s">
        <v>256</v>
      </c>
      <c r="P95" t="str">
        <f t="shared" si="10"/>
        <v>Net Connect</v>
      </c>
      <c r="Q95" t="str">
        <f t="shared" si="11"/>
        <v>Payment: Net Connect</v>
      </c>
      <c r="R95" t="str">
        <f t="shared" si="12"/>
        <v>FP089876</v>
      </c>
      <c r="S95" s="6">
        <f t="shared" si="13"/>
        <v>-44.92</v>
      </c>
    </row>
    <row r="96" spans="1:19" ht="10.9" customHeight="1" x14ac:dyDescent="0.2">
      <c r="A96" s="16">
        <v>45955</v>
      </c>
      <c r="B96" s="17" t="s">
        <v>42</v>
      </c>
      <c r="C96" s="17" t="s">
        <v>66</v>
      </c>
      <c r="D96" s="17"/>
      <c r="E96" s="17" t="s">
        <v>43</v>
      </c>
      <c r="F96" s="18">
        <v>-1181.25</v>
      </c>
      <c r="G96" s="17" t="s">
        <v>13</v>
      </c>
      <c r="H96" s="17" t="s">
        <v>14</v>
      </c>
      <c r="I96" s="17" t="s">
        <v>15</v>
      </c>
      <c r="L96" t="str">
        <f t="shared" si="7"/>
        <v>800</v>
      </c>
      <c r="M96" t="str">
        <f t="shared" si="8"/>
        <v>Accounts Payable</v>
      </c>
      <c r="N96" s="5">
        <f t="shared" si="9"/>
        <v>45955</v>
      </c>
      <c r="O96" s="7" t="s">
        <v>256</v>
      </c>
      <c r="P96" t="str">
        <f t="shared" si="10"/>
        <v>Truxton Property Management</v>
      </c>
      <c r="Q96" t="str">
        <f t="shared" si="11"/>
        <v>Payment: Truxton Property Management</v>
      </c>
      <c r="R96" t="str">
        <f t="shared" si="12"/>
        <v>RPT469-1</v>
      </c>
      <c r="S96" s="6">
        <f t="shared" si="13"/>
        <v>-1181.25</v>
      </c>
    </row>
    <row r="97" spans="1:19" ht="10.9" customHeight="1" x14ac:dyDescent="0.2">
      <c r="A97" s="16">
        <v>45955</v>
      </c>
      <c r="B97" s="17" t="s">
        <v>47</v>
      </c>
      <c r="C97" s="17" t="s">
        <v>68</v>
      </c>
      <c r="D97" s="17"/>
      <c r="E97" s="17" t="s">
        <v>48</v>
      </c>
      <c r="F97" s="18">
        <v>-1900</v>
      </c>
      <c r="G97" s="17" t="s">
        <v>13</v>
      </c>
      <c r="H97" s="17" t="s">
        <v>14</v>
      </c>
      <c r="I97" s="17" t="s">
        <v>15</v>
      </c>
      <c r="L97" t="str">
        <f t="shared" si="7"/>
        <v>800</v>
      </c>
      <c r="M97" t="str">
        <f t="shared" si="8"/>
        <v>Accounts Payable</v>
      </c>
      <c r="N97" s="5">
        <f t="shared" si="9"/>
        <v>45955</v>
      </c>
      <c r="O97" s="7" t="s">
        <v>256</v>
      </c>
      <c r="P97" t="str">
        <f t="shared" si="10"/>
        <v>PC Complete</v>
      </c>
      <c r="Q97" t="str">
        <f t="shared" si="11"/>
        <v>Payment: PC Complete</v>
      </c>
      <c r="R97" t="str">
        <f t="shared" si="12"/>
        <v>720-1</v>
      </c>
      <c r="S97" s="6">
        <f t="shared" si="13"/>
        <v>-1900</v>
      </c>
    </row>
    <row r="98" spans="1:19" ht="10.9" customHeight="1" x14ac:dyDescent="0.2">
      <c r="A98" s="16">
        <v>45955</v>
      </c>
      <c r="B98" s="17" t="s">
        <v>71</v>
      </c>
      <c r="C98" s="17" t="s">
        <v>72</v>
      </c>
      <c r="D98" s="17"/>
      <c r="E98" s="17" t="s">
        <v>73</v>
      </c>
      <c r="F98" s="18">
        <v>-56.35</v>
      </c>
      <c r="G98" s="17" t="s">
        <v>13</v>
      </c>
      <c r="H98" s="17" t="s">
        <v>14</v>
      </c>
      <c r="I98" s="17" t="s">
        <v>15</v>
      </c>
      <c r="L98" t="str">
        <f t="shared" si="7"/>
        <v>800</v>
      </c>
      <c r="M98" t="str">
        <f t="shared" si="8"/>
        <v>Accounts Payable</v>
      </c>
      <c r="N98" s="5">
        <f t="shared" si="9"/>
        <v>45955</v>
      </c>
      <c r="O98" s="7" t="s">
        <v>256</v>
      </c>
      <c r="P98" t="str">
        <f t="shared" si="10"/>
        <v>Xero</v>
      </c>
      <c r="Q98" t="str">
        <f t="shared" si="11"/>
        <v>Payment: Xero</v>
      </c>
      <c r="R98" t="str">
        <f t="shared" si="12"/>
        <v>RPT402-1</v>
      </c>
      <c r="S98" s="6">
        <f t="shared" si="13"/>
        <v>-56.35</v>
      </c>
    </row>
    <row r="99" spans="1:19" ht="10.9" customHeight="1" x14ac:dyDescent="0.2">
      <c r="A99" s="16">
        <v>45955</v>
      </c>
      <c r="B99" s="17" t="s">
        <v>71</v>
      </c>
      <c r="C99" s="17" t="s">
        <v>71</v>
      </c>
      <c r="D99" s="17" t="s">
        <v>73</v>
      </c>
      <c r="E99" s="17" t="s">
        <v>73</v>
      </c>
      <c r="F99" s="18">
        <v>56.35</v>
      </c>
      <c r="G99" s="17" t="s">
        <v>13</v>
      </c>
      <c r="H99" s="17" t="s">
        <v>14</v>
      </c>
      <c r="I99" s="17" t="s">
        <v>15</v>
      </c>
      <c r="L99" t="str">
        <f t="shared" si="7"/>
        <v>800</v>
      </c>
      <c r="M99" t="str">
        <f t="shared" si="8"/>
        <v>Accounts Payable</v>
      </c>
      <c r="N99" s="5">
        <f t="shared" si="9"/>
        <v>45955</v>
      </c>
      <c r="O99" s="7" t="s">
        <v>256</v>
      </c>
      <c r="P99" t="str">
        <f t="shared" si="10"/>
        <v>Xero</v>
      </c>
      <c r="Q99" t="str">
        <f t="shared" si="11"/>
        <v>Xero</v>
      </c>
      <c r="R99" t="str">
        <f t="shared" si="12"/>
        <v>RPT402-1</v>
      </c>
      <c r="S99" s="6">
        <f t="shared" si="13"/>
        <v>56.35</v>
      </c>
    </row>
    <row r="100" spans="1:19" ht="10.9" customHeight="1" x14ac:dyDescent="0.2">
      <c r="A100" s="16">
        <v>45955</v>
      </c>
      <c r="B100" s="17" t="s">
        <v>45</v>
      </c>
      <c r="C100" s="17" t="s">
        <v>74</v>
      </c>
      <c r="D100" s="17"/>
      <c r="E100" s="17" t="s">
        <v>46</v>
      </c>
      <c r="F100" s="18">
        <v>-44.92</v>
      </c>
      <c r="G100" s="17" t="s">
        <v>13</v>
      </c>
      <c r="H100" s="17" t="s">
        <v>14</v>
      </c>
      <c r="I100" s="17" t="s">
        <v>15</v>
      </c>
      <c r="L100" t="str">
        <f t="shared" si="7"/>
        <v>800</v>
      </c>
      <c r="M100" t="str">
        <f t="shared" si="8"/>
        <v>Accounts Payable</v>
      </c>
      <c r="N100" s="5">
        <f t="shared" si="9"/>
        <v>45955</v>
      </c>
      <c r="O100" s="7" t="s">
        <v>256</v>
      </c>
      <c r="P100" t="str">
        <f t="shared" si="10"/>
        <v>Net Connect</v>
      </c>
      <c r="Q100" t="str">
        <f t="shared" si="11"/>
        <v>Payment: Net Connect</v>
      </c>
      <c r="R100" t="str">
        <f t="shared" si="12"/>
        <v>RPT489-1</v>
      </c>
      <c r="S100" s="6">
        <f t="shared" si="13"/>
        <v>-44.92</v>
      </c>
    </row>
    <row r="101" spans="1:19" ht="10.9" customHeight="1" x14ac:dyDescent="0.2">
      <c r="A101" s="16">
        <v>45960</v>
      </c>
      <c r="B101" s="17" t="s">
        <v>52</v>
      </c>
      <c r="C101" s="17" t="s">
        <v>75</v>
      </c>
      <c r="D101" s="17"/>
      <c r="E101" s="17" t="s">
        <v>51</v>
      </c>
      <c r="F101" s="18">
        <v>-541.25</v>
      </c>
      <c r="G101" s="17" t="s">
        <v>22</v>
      </c>
      <c r="H101" s="17" t="s">
        <v>23</v>
      </c>
      <c r="I101" s="17" t="s">
        <v>19</v>
      </c>
      <c r="L101" t="str">
        <f t="shared" si="7"/>
        <v>610</v>
      </c>
      <c r="M101" t="str">
        <f t="shared" si="8"/>
        <v>Accounts Receivable</v>
      </c>
      <c r="N101" s="5">
        <f t="shared" si="9"/>
        <v>45960</v>
      </c>
      <c r="O101" s="7" t="s">
        <v>256</v>
      </c>
      <c r="P101" t="str">
        <f t="shared" si="10"/>
        <v>Rex Media Group</v>
      </c>
      <c r="Q101" t="str">
        <f t="shared" si="11"/>
        <v>Payment: Rex Media Group</v>
      </c>
      <c r="R101" t="str">
        <f t="shared" si="12"/>
        <v>Monthly Support</v>
      </c>
      <c r="S101" s="6">
        <f t="shared" si="13"/>
        <v>-541.25</v>
      </c>
    </row>
    <row r="102" spans="1:19" ht="10.9" customHeight="1" x14ac:dyDescent="0.2">
      <c r="A102" s="16">
        <v>45960</v>
      </c>
      <c r="B102" s="17" t="s">
        <v>49</v>
      </c>
      <c r="C102" s="17" t="s">
        <v>76</v>
      </c>
      <c r="D102" s="17"/>
      <c r="E102" s="17" t="s">
        <v>51</v>
      </c>
      <c r="F102" s="18">
        <v>-541.25</v>
      </c>
      <c r="G102" s="17" t="s">
        <v>22</v>
      </c>
      <c r="H102" s="17" t="s">
        <v>23</v>
      </c>
      <c r="I102" s="17" t="s">
        <v>19</v>
      </c>
      <c r="L102" t="str">
        <f t="shared" si="7"/>
        <v>610</v>
      </c>
      <c r="M102" t="str">
        <f t="shared" si="8"/>
        <v>Accounts Receivable</v>
      </c>
      <c r="N102" s="5">
        <f t="shared" si="9"/>
        <v>45960</v>
      </c>
      <c r="O102" s="7" t="s">
        <v>256</v>
      </c>
      <c r="P102" t="str">
        <f t="shared" si="10"/>
        <v>Young Bros Transport</v>
      </c>
      <c r="Q102" t="str">
        <f t="shared" si="11"/>
        <v>Payment: Young Bros Transport</v>
      </c>
      <c r="R102" t="str">
        <f t="shared" si="12"/>
        <v>Monthly Support</v>
      </c>
      <c r="S102" s="6">
        <f t="shared" si="13"/>
        <v>-541.25</v>
      </c>
    </row>
    <row r="103" spans="1:19" ht="10.9" customHeight="1" x14ac:dyDescent="0.2">
      <c r="A103" s="16">
        <v>45960</v>
      </c>
      <c r="B103" s="17" t="s">
        <v>56</v>
      </c>
      <c r="C103" s="17" t="s">
        <v>77</v>
      </c>
      <c r="D103" s="17"/>
      <c r="E103" s="17" t="s">
        <v>51</v>
      </c>
      <c r="F103" s="18">
        <v>-541.25</v>
      </c>
      <c r="G103" s="17" t="s">
        <v>22</v>
      </c>
      <c r="H103" s="17" t="s">
        <v>23</v>
      </c>
      <c r="I103" s="17" t="s">
        <v>19</v>
      </c>
      <c r="L103" t="str">
        <f t="shared" si="7"/>
        <v>610</v>
      </c>
      <c r="M103" t="str">
        <f t="shared" si="8"/>
        <v>Accounts Receivable</v>
      </c>
      <c r="N103" s="5">
        <f t="shared" si="9"/>
        <v>45960</v>
      </c>
      <c r="O103" s="7" t="s">
        <v>256</v>
      </c>
      <c r="P103" t="str">
        <f t="shared" si="10"/>
        <v>Port &amp; Philip Freight</v>
      </c>
      <c r="Q103" t="str">
        <f t="shared" si="11"/>
        <v>Payment: Port &amp; Philip Freight</v>
      </c>
      <c r="R103" t="str">
        <f t="shared" si="12"/>
        <v>Monthly Support</v>
      </c>
      <c r="S103" s="6">
        <f t="shared" si="13"/>
        <v>-541.25</v>
      </c>
    </row>
    <row r="104" spans="1:19" ht="10.9" customHeight="1" x14ac:dyDescent="0.2">
      <c r="A104" s="16">
        <v>45960</v>
      </c>
      <c r="B104" s="17" t="s">
        <v>54</v>
      </c>
      <c r="C104" s="17" t="s">
        <v>78</v>
      </c>
      <c r="D104" s="17"/>
      <c r="E104" s="17" t="s">
        <v>51</v>
      </c>
      <c r="F104" s="18">
        <v>-541.25</v>
      </c>
      <c r="G104" s="17" t="s">
        <v>22</v>
      </c>
      <c r="H104" s="17" t="s">
        <v>23</v>
      </c>
      <c r="I104" s="17" t="s">
        <v>19</v>
      </c>
      <c r="L104" t="str">
        <f t="shared" si="7"/>
        <v>610</v>
      </c>
      <c r="M104" t="str">
        <f t="shared" si="8"/>
        <v>Accounts Receivable</v>
      </c>
      <c r="N104" s="5">
        <f t="shared" si="9"/>
        <v>45960</v>
      </c>
      <c r="O104" s="7" t="s">
        <v>256</v>
      </c>
      <c r="P104" t="str">
        <f t="shared" si="10"/>
        <v>Hamilton Smith Ltd</v>
      </c>
      <c r="Q104" t="str">
        <f t="shared" si="11"/>
        <v>Payment: Hamilton Smith Ltd</v>
      </c>
      <c r="R104" t="str">
        <f t="shared" si="12"/>
        <v>Monthly Support</v>
      </c>
      <c r="S104" s="6">
        <f t="shared" si="13"/>
        <v>-541.25</v>
      </c>
    </row>
    <row r="105" spans="1:19" ht="10.9" customHeight="1" x14ac:dyDescent="0.2">
      <c r="A105" s="16">
        <v>45960</v>
      </c>
      <c r="B105" s="17" t="s">
        <v>52</v>
      </c>
      <c r="C105" s="17" t="s">
        <v>75</v>
      </c>
      <c r="D105" s="17"/>
      <c r="E105" s="17" t="s">
        <v>79</v>
      </c>
      <c r="F105" s="18">
        <v>541.25</v>
      </c>
      <c r="G105" s="17" t="s">
        <v>17</v>
      </c>
      <c r="H105" s="17" t="s">
        <v>18</v>
      </c>
      <c r="I105" s="17" t="s">
        <v>19</v>
      </c>
      <c r="L105" t="str">
        <f t="shared" si="7"/>
        <v>090</v>
      </c>
      <c r="M105" t="str">
        <f t="shared" si="8"/>
        <v>Business Bank Account</v>
      </c>
      <c r="N105" s="5">
        <f t="shared" si="9"/>
        <v>45960</v>
      </c>
      <c r="O105" s="7" t="s">
        <v>256</v>
      </c>
      <c r="P105" t="str">
        <f t="shared" si="10"/>
        <v>Rex Media Group</v>
      </c>
      <c r="Q105" t="str">
        <f t="shared" si="11"/>
        <v>Payment: Rex Media Group</v>
      </c>
      <c r="R105" t="str">
        <f t="shared" si="12"/>
        <v>0015</v>
      </c>
      <c r="S105" s="6">
        <f t="shared" si="13"/>
        <v>541.25</v>
      </c>
    </row>
    <row r="106" spans="1:19" ht="10.9" customHeight="1" x14ac:dyDescent="0.2">
      <c r="A106" s="16">
        <v>45960</v>
      </c>
      <c r="B106" s="17" t="s">
        <v>49</v>
      </c>
      <c r="C106" s="17" t="s">
        <v>76</v>
      </c>
      <c r="D106" s="17"/>
      <c r="E106" s="17" t="s">
        <v>80</v>
      </c>
      <c r="F106" s="18">
        <v>541.25</v>
      </c>
      <c r="G106" s="17" t="s">
        <v>17</v>
      </c>
      <c r="H106" s="17" t="s">
        <v>18</v>
      </c>
      <c r="I106" s="17" t="s">
        <v>19</v>
      </c>
      <c r="L106" t="str">
        <f t="shared" si="7"/>
        <v>090</v>
      </c>
      <c r="M106" t="str">
        <f t="shared" si="8"/>
        <v>Business Bank Account</v>
      </c>
      <c r="N106" s="5">
        <f t="shared" si="9"/>
        <v>45960</v>
      </c>
      <c r="O106" s="7" t="s">
        <v>256</v>
      </c>
      <c r="P106" t="str">
        <f t="shared" si="10"/>
        <v>Young Bros Transport</v>
      </c>
      <c r="Q106" t="str">
        <f t="shared" si="11"/>
        <v>Payment: Young Bros Transport</v>
      </c>
      <c r="R106" t="str">
        <f t="shared" si="12"/>
        <v>0031</v>
      </c>
      <c r="S106" s="6">
        <f t="shared" si="13"/>
        <v>541.25</v>
      </c>
    </row>
    <row r="107" spans="1:19" ht="10.9" customHeight="1" x14ac:dyDescent="0.2">
      <c r="A107" s="16">
        <v>45960</v>
      </c>
      <c r="B107" s="17" t="s">
        <v>56</v>
      </c>
      <c r="C107" s="17" t="s">
        <v>77</v>
      </c>
      <c r="D107" s="17"/>
      <c r="E107" s="17" t="s">
        <v>81</v>
      </c>
      <c r="F107" s="18">
        <v>541.25</v>
      </c>
      <c r="G107" s="17" t="s">
        <v>17</v>
      </c>
      <c r="H107" s="17" t="s">
        <v>18</v>
      </c>
      <c r="I107" s="17" t="s">
        <v>19</v>
      </c>
      <c r="L107" t="str">
        <f t="shared" si="7"/>
        <v>090</v>
      </c>
      <c r="M107" t="str">
        <f t="shared" si="8"/>
        <v>Business Bank Account</v>
      </c>
      <c r="N107" s="5">
        <f t="shared" si="9"/>
        <v>45960</v>
      </c>
      <c r="O107" s="7" t="s">
        <v>256</v>
      </c>
      <c r="P107" t="str">
        <f t="shared" si="10"/>
        <v>Port &amp; Philip Freight</v>
      </c>
      <c r="Q107" t="str">
        <f t="shared" si="11"/>
        <v>Payment: Port &amp; Philip Freight</v>
      </c>
      <c r="R107" t="str">
        <f t="shared" si="12"/>
        <v>0014</v>
      </c>
      <c r="S107" s="6">
        <f t="shared" si="13"/>
        <v>541.25</v>
      </c>
    </row>
    <row r="108" spans="1:19" ht="10.9" customHeight="1" x14ac:dyDescent="0.2">
      <c r="A108" s="16">
        <v>45960</v>
      </c>
      <c r="B108" s="17" t="s">
        <v>54</v>
      </c>
      <c r="C108" s="17" t="s">
        <v>78</v>
      </c>
      <c r="D108" s="17"/>
      <c r="E108" s="17" t="s">
        <v>82</v>
      </c>
      <c r="F108" s="18">
        <v>541.25</v>
      </c>
      <c r="G108" s="17" t="s">
        <v>17</v>
      </c>
      <c r="H108" s="17" t="s">
        <v>18</v>
      </c>
      <c r="I108" s="17" t="s">
        <v>19</v>
      </c>
      <c r="L108" t="str">
        <f t="shared" si="7"/>
        <v>090</v>
      </c>
      <c r="M108" t="str">
        <f t="shared" si="8"/>
        <v>Business Bank Account</v>
      </c>
      <c r="N108" s="5">
        <f t="shared" si="9"/>
        <v>45960</v>
      </c>
      <c r="O108" s="7" t="s">
        <v>256</v>
      </c>
      <c r="P108" t="str">
        <f t="shared" si="10"/>
        <v>Hamilton Smith Ltd</v>
      </c>
      <c r="Q108" t="str">
        <f t="shared" si="11"/>
        <v>Payment: Hamilton Smith Ltd</v>
      </c>
      <c r="R108" t="str">
        <f t="shared" si="12"/>
        <v>0012</v>
      </c>
      <c r="S108" s="6">
        <f t="shared" si="13"/>
        <v>541.25</v>
      </c>
    </row>
    <row r="109" spans="1:19" ht="10.9" customHeight="1" x14ac:dyDescent="0.2">
      <c r="A109" s="16">
        <v>45961</v>
      </c>
      <c r="B109" s="17" t="s">
        <v>83</v>
      </c>
      <c r="C109" s="17" t="s">
        <v>83</v>
      </c>
      <c r="D109" s="17" t="s">
        <v>84</v>
      </c>
      <c r="E109" s="17" t="s">
        <v>85</v>
      </c>
      <c r="F109" s="18">
        <v>1500</v>
      </c>
      <c r="G109" s="17" t="s">
        <v>22</v>
      </c>
      <c r="H109" s="17" t="s">
        <v>23</v>
      </c>
      <c r="I109" s="17" t="s">
        <v>19</v>
      </c>
      <c r="L109" t="str">
        <f t="shared" si="7"/>
        <v>610</v>
      </c>
      <c r="M109" t="str">
        <f t="shared" si="8"/>
        <v>Accounts Receivable</v>
      </c>
      <c r="N109" s="5">
        <f t="shared" si="9"/>
        <v>45961</v>
      </c>
      <c r="O109" s="7" t="s">
        <v>256</v>
      </c>
      <c r="P109" t="str">
        <f t="shared" si="10"/>
        <v>Bank West</v>
      </c>
      <c r="Q109" t="str">
        <f t="shared" si="11"/>
        <v>Bank West</v>
      </c>
      <c r="R109" t="str">
        <f t="shared" si="12"/>
        <v>Training</v>
      </c>
      <c r="S109" s="6">
        <f t="shared" si="13"/>
        <v>1500</v>
      </c>
    </row>
    <row r="110" spans="1:19" ht="10.9" customHeight="1" x14ac:dyDescent="0.2">
      <c r="A110" s="16">
        <v>45963</v>
      </c>
      <c r="B110" s="17" t="s">
        <v>86</v>
      </c>
      <c r="C110" s="17" t="s">
        <v>86</v>
      </c>
      <c r="D110" s="17"/>
      <c r="E110" s="17"/>
      <c r="F110" s="18">
        <v>-65.2</v>
      </c>
      <c r="G110" s="17" t="s">
        <v>17</v>
      </c>
      <c r="H110" s="17" t="s">
        <v>18</v>
      </c>
      <c r="I110" s="17" t="s">
        <v>19</v>
      </c>
      <c r="L110" t="str">
        <f t="shared" si="7"/>
        <v>090</v>
      </c>
      <c r="M110" t="str">
        <f t="shared" si="8"/>
        <v>Business Bank Account</v>
      </c>
      <c r="N110" s="5">
        <f t="shared" si="9"/>
        <v>45963</v>
      </c>
      <c r="O110" s="7" t="s">
        <v>256</v>
      </c>
      <c r="P110" t="str">
        <f t="shared" si="10"/>
        <v>Woolworths Market</v>
      </c>
      <c r="Q110" t="str">
        <f t="shared" si="11"/>
        <v>Woolworths Market</v>
      </c>
      <c r="R110" t="str">
        <f t="shared" si="12"/>
        <v/>
      </c>
      <c r="S110" s="6">
        <f t="shared" si="13"/>
        <v>-65.2</v>
      </c>
    </row>
    <row r="111" spans="1:19" ht="10.9" customHeight="1" x14ac:dyDescent="0.2">
      <c r="A111" s="16">
        <v>45964</v>
      </c>
      <c r="B111" s="17" t="s">
        <v>87</v>
      </c>
      <c r="C111" s="17" t="s">
        <v>87</v>
      </c>
      <c r="D111" s="17"/>
      <c r="E111" s="17"/>
      <c r="F111" s="18">
        <v>-15.6</v>
      </c>
      <c r="G111" s="17" t="s">
        <v>17</v>
      </c>
      <c r="H111" s="17" t="s">
        <v>18</v>
      </c>
      <c r="I111" s="17" t="s">
        <v>19</v>
      </c>
      <c r="L111" t="str">
        <f t="shared" si="7"/>
        <v>090</v>
      </c>
      <c r="M111" t="str">
        <f t="shared" si="8"/>
        <v>Business Bank Account</v>
      </c>
      <c r="N111" s="5">
        <f t="shared" si="9"/>
        <v>45964</v>
      </c>
      <c r="O111" s="7" t="s">
        <v>256</v>
      </c>
      <c r="P111" t="str">
        <f t="shared" si="10"/>
        <v>Berry Brew</v>
      </c>
      <c r="Q111" t="str">
        <f t="shared" si="11"/>
        <v>Berry Brew</v>
      </c>
      <c r="R111" t="str">
        <f t="shared" si="12"/>
        <v/>
      </c>
      <c r="S111" s="6">
        <f t="shared" si="13"/>
        <v>-15.6</v>
      </c>
    </row>
    <row r="112" spans="1:19" ht="10.9" customHeight="1" x14ac:dyDescent="0.2">
      <c r="A112" s="16">
        <v>45971</v>
      </c>
      <c r="B112" s="17"/>
      <c r="C112" s="17" t="s">
        <v>88</v>
      </c>
      <c r="D112" s="17"/>
      <c r="E112" s="17"/>
      <c r="F112" s="18">
        <v>34.9</v>
      </c>
      <c r="G112" s="17" t="s">
        <v>89</v>
      </c>
      <c r="H112" s="17" t="s">
        <v>90</v>
      </c>
      <c r="I112" s="17" t="s">
        <v>15</v>
      </c>
      <c r="L112" t="str">
        <f t="shared" si="7"/>
        <v>801</v>
      </c>
      <c r="M112" t="str">
        <f t="shared" si="8"/>
        <v>Unpaid Expense Claims</v>
      </c>
      <c r="N112" s="5">
        <f t="shared" si="9"/>
        <v>45971</v>
      </c>
      <c r="O112" s="7" t="s">
        <v>256</v>
      </c>
      <c r="P112">
        <f t="shared" si="10"/>
        <v>0</v>
      </c>
      <c r="Q112" t="str">
        <f t="shared" si="11"/>
        <v>Xero Demo</v>
      </c>
      <c r="R112" t="str">
        <f t="shared" si="12"/>
        <v/>
      </c>
      <c r="S112" s="6">
        <f t="shared" si="13"/>
        <v>34.9</v>
      </c>
    </row>
    <row r="113" spans="1:19" ht="10.9" customHeight="1" x14ac:dyDescent="0.2">
      <c r="A113" s="16">
        <v>45971</v>
      </c>
      <c r="B113" s="17" t="s">
        <v>91</v>
      </c>
      <c r="C113" s="17" t="s">
        <v>91</v>
      </c>
      <c r="D113" s="17" t="s">
        <v>92</v>
      </c>
      <c r="E113" s="17" t="s">
        <v>92</v>
      </c>
      <c r="F113" s="18">
        <v>59.54</v>
      </c>
      <c r="G113" s="17" t="s">
        <v>13</v>
      </c>
      <c r="H113" s="17" t="s">
        <v>14</v>
      </c>
      <c r="I113" s="17" t="s">
        <v>15</v>
      </c>
      <c r="L113" t="str">
        <f t="shared" si="7"/>
        <v>800</v>
      </c>
      <c r="M113" t="str">
        <f t="shared" si="8"/>
        <v>Accounts Payable</v>
      </c>
      <c r="N113" s="5">
        <f t="shared" si="9"/>
        <v>45971</v>
      </c>
      <c r="O113" s="7" t="s">
        <v>256</v>
      </c>
      <c r="P113" t="str">
        <f t="shared" si="10"/>
        <v>Swanston Security</v>
      </c>
      <c r="Q113" t="str">
        <f t="shared" si="11"/>
        <v>Swanston Security</v>
      </c>
      <c r="R113" t="str">
        <f t="shared" si="12"/>
        <v>RPT429-1</v>
      </c>
      <c r="S113" s="6">
        <f t="shared" si="13"/>
        <v>59.54</v>
      </c>
    </row>
    <row r="114" spans="1:19" ht="10.9" customHeight="1" x14ac:dyDescent="0.2">
      <c r="A114" s="16">
        <v>45971</v>
      </c>
      <c r="B114" s="17" t="s">
        <v>83</v>
      </c>
      <c r="C114" s="17" t="s">
        <v>93</v>
      </c>
      <c r="D114" s="17"/>
      <c r="E114" s="17" t="s">
        <v>85</v>
      </c>
      <c r="F114" s="18">
        <v>-1500</v>
      </c>
      <c r="G114" s="17" t="s">
        <v>22</v>
      </c>
      <c r="H114" s="17" t="s">
        <v>23</v>
      </c>
      <c r="I114" s="17" t="s">
        <v>19</v>
      </c>
      <c r="L114" t="str">
        <f t="shared" si="7"/>
        <v>610</v>
      </c>
      <c r="M114" t="str">
        <f t="shared" si="8"/>
        <v>Accounts Receivable</v>
      </c>
      <c r="N114" s="5">
        <f t="shared" si="9"/>
        <v>45971</v>
      </c>
      <c r="O114" s="7" t="s">
        <v>256</v>
      </c>
      <c r="P114" t="str">
        <f t="shared" si="10"/>
        <v>Bank West</v>
      </c>
      <c r="Q114" t="str">
        <f t="shared" si="11"/>
        <v>Payment: Bank West</v>
      </c>
      <c r="R114" t="str">
        <f t="shared" si="12"/>
        <v>Training</v>
      </c>
      <c r="S114" s="6">
        <f t="shared" si="13"/>
        <v>-1500</v>
      </c>
    </row>
    <row r="115" spans="1:19" ht="10.9" customHeight="1" x14ac:dyDescent="0.2">
      <c r="A115" s="16">
        <v>45971</v>
      </c>
      <c r="B115" s="17" t="s">
        <v>83</v>
      </c>
      <c r="C115" s="17" t="s">
        <v>93</v>
      </c>
      <c r="D115" s="17"/>
      <c r="E115" s="17" t="s">
        <v>94</v>
      </c>
      <c r="F115" s="18">
        <v>1500</v>
      </c>
      <c r="G115" s="17" t="s">
        <v>17</v>
      </c>
      <c r="H115" s="17" t="s">
        <v>18</v>
      </c>
      <c r="I115" s="17" t="s">
        <v>19</v>
      </c>
      <c r="L115" t="str">
        <f t="shared" si="7"/>
        <v>090</v>
      </c>
      <c r="M115" t="str">
        <f t="shared" si="8"/>
        <v>Business Bank Account</v>
      </c>
      <c r="N115" s="5">
        <f t="shared" si="9"/>
        <v>45971</v>
      </c>
      <c r="O115" s="7" t="s">
        <v>256</v>
      </c>
      <c r="P115" t="str">
        <f t="shared" si="10"/>
        <v>Bank West</v>
      </c>
      <c r="Q115" t="str">
        <f t="shared" si="11"/>
        <v>Payment: Bank West</v>
      </c>
      <c r="R115" t="str">
        <f t="shared" si="12"/>
        <v>0019</v>
      </c>
      <c r="S115" s="6">
        <f t="shared" si="13"/>
        <v>1500</v>
      </c>
    </row>
    <row r="116" spans="1:19" ht="10.9" customHeight="1" x14ac:dyDescent="0.2">
      <c r="A116" s="16">
        <v>45972</v>
      </c>
      <c r="B116" s="17" t="s">
        <v>25</v>
      </c>
      <c r="C116" s="17" t="s">
        <v>25</v>
      </c>
      <c r="D116" s="17" t="s">
        <v>95</v>
      </c>
      <c r="E116" s="17" t="s">
        <v>27</v>
      </c>
      <c r="F116" s="18">
        <v>2500</v>
      </c>
      <c r="G116" s="17" t="s">
        <v>22</v>
      </c>
      <c r="H116" s="17" t="s">
        <v>23</v>
      </c>
      <c r="I116" s="17" t="s">
        <v>19</v>
      </c>
      <c r="L116" t="str">
        <f t="shared" si="7"/>
        <v>610</v>
      </c>
      <c r="M116" t="str">
        <f t="shared" si="8"/>
        <v>Accounts Receivable</v>
      </c>
      <c r="N116" s="5">
        <f t="shared" si="9"/>
        <v>45972</v>
      </c>
      <c r="O116" s="7" t="s">
        <v>256</v>
      </c>
      <c r="P116" t="str">
        <f t="shared" si="10"/>
        <v>Ridgeway University</v>
      </c>
      <c r="Q116" t="str">
        <f t="shared" si="11"/>
        <v>Ridgeway University</v>
      </c>
      <c r="R116" t="str">
        <f t="shared" si="12"/>
        <v>RPT200-1</v>
      </c>
      <c r="S116" s="6">
        <f t="shared" si="13"/>
        <v>2500</v>
      </c>
    </row>
    <row r="117" spans="1:19" ht="10.9" customHeight="1" x14ac:dyDescent="0.2">
      <c r="A117" s="16">
        <v>45972</v>
      </c>
      <c r="B117" s="17" t="s">
        <v>42</v>
      </c>
      <c r="C117" s="17" t="s">
        <v>42</v>
      </c>
      <c r="D117" s="17" t="s">
        <v>43</v>
      </c>
      <c r="E117" s="17" t="s">
        <v>43</v>
      </c>
      <c r="F117" s="18">
        <v>1181.25</v>
      </c>
      <c r="G117" s="17" t="s">
        <v>13</v>
      </c>
      <c r="H117" s="17" t="s">
        <v>14</v>
      </c>
      <c r="I117" s="17" t="s">
        <v>15</v>
      </c>
      <c r="L117" t="str">
        <f t="shared" si="7"/>
        <v>800</v>
      </c>
      <c r="M117" t="str">
        <f t="shared" si="8"/>
        <v>Accounts Payable</v>
      </c>
      <c r="N117" s="5">
        <f t="shared" si="9"/>
        <v>45972</v>
      </c>
      <c r="O117" s="7" t="s">
        <v>256</v>
      </c>
      <c r="P117" t="str">
        <f t="shared" si="10"/>
        <v>Truxton Property Management</v>
      </c>
      <c r="Q117" t="str">
        <f t="shared" si="11"/>
        <v>Truxton Property Management</v>
      </c>
      <c r="R117" t="str">
        <f t="shared" si="12"/>
        <v>RPT469-1</v>
      </c>
      <c r="S117" s="6">
        <f t="shared" si="13"/>
        <v>1181.25</v>
      </c>
    </row>
    <row r="118" spans="1:19" ht="10.9" customHeight="1" x14ac:dyDescent="0.2">
      <c r="A118" s="16">
        <v>45973</v>
      </c>
      <c r="B118" s="17" t="s">
        <v>96</v>
      </c>
      <c r="C118" s="17" t="s">
        <v>96</v>
      </c>
      <c r="D118" s="17" t="s">
        <v>97</v>
      </c>
      <c r="E118" s="17" t="s">
        <v>97</v>
      </c>
      <c r="F118" s="18">
        <v>-148.5</v>
      </c>
      <c r="G118" s="17" t="s">
        <v>17</v>
      </c>
      <c r="H118" s="17" t="s">
        <v>18</v>
      </c>
      <c r="I118" s="17" t="s">
        <v>19</v>
      </c>
      <c r="L118" t="str">
        <f t="shared" si="7"/>
        <v>090</v>
      </c>
      <c r="M118" t="str">
        <f t="shared" si="8"/>
        <v>Business Bank Account</v>
      </c>
      <c r="N118" s="5">
        <f t="shared" si="9"/>
        <v>45973</v>
      </c>
      <c r="O118" s="7" t="s">
        <v>256</v>
      </c>
      <c r="P118" t="str">
        <f t="shared" si="10"/>
        <v>Melrose Parking</v>
      </c>
      <c r="Q118" t="str">
        <f t="shared" si="11"/>
        <v>Melrose Parking</v>
      </c>
      <c r="R118" t="str">
        <f t="shared" si="12"/>
        <v>Chq 409</v>
      </c>
      <c r="S118" s="6">
        <f t="shared" si="13"/>
        <v>-148.5</v>
      </c>
    </row>
    <row r="119" spans="1:19" ht="10.9" customHeight="1" x14ac:dyDescent="0.2">
      <c r="A119" s="16">
        <v>45974</v>
      </c>
      <c r="B119" s="17" t="s">
        <v>91</v>
      </c>
      <c r="C119" s="17" t="s">
        <v>91</v>
      </c>
      <c r="D119" s="17" t="s">
        <v>92</v>
      </c>
      <c r="E119" s="17" t="s">
        <v>92</v>
      </c>
      <c r="F119" s="18">
        <v>-25.44</v>
      </c>
      <c r="G119" s="17" t="s">
        <v>13</v>
      </c>
      <c r="H119" s="17" t="s">
        <v>14</v>
      </c>
      <c r="I119" s="17" t="s">
        <v>15</v>
      </c>
      <c r="L119" t="str">
        <f t="shared" si="7"/>
        <v>800</v>
      </c>
      <c r="M119" t="str">
        <f t="shared" si="8"/>
        <v>Accounts Payable</v>
      </c>
      <c r="N119" s="5">
        <f t="shared" si="9"/>
        <v>45974</v>
      </c>
      <c r="O119" s="7" t="s">
        <v>256</v>
      </c>
      <c r="P119" t="str">
        <f t="shared" si="10"/>
        <v>Swanston Security</v>
      </c>
      <c r="Q119" t="str">
        <f t="shared" si="11"/>
        <v>Swanston Security</v>
      </c>
      <c r="R119" t="str">
        <f t="shared" si="12"/>
        <v>RPT429-1</v>
      </c>
      <c r="S119" s="6">
        <f t="shared" si="13"/>
        <v>-25.44</v>
      </c>
    </row>
    <row r="120" spans="1:19" ht="10.9" customHeight="1" x14ac:dyDescent="0.2">
      <c r="A120" s="16">
        <v>45974</v>
      </c>
      <c r="B120" s="17" t="s">
        <v>28</v>
      </c>
      <c r="C120" s="17" t="s">
        <v>28</v>
      </c>
      <c r="D120" s="17" t="s">
        <v>29</v>
      </c>
      <c r="E120" s="17" t="s">
        <v>29</v>
      </c>
      <c r="F120" s="18">
        <v>135.85</v>
      </c>
      <c r="G120" s="17" t="s">
        <v>13</v>
      </c>
      <c r="H120" s="17" t="s">
        <v>14</v>
      </c>
      <c r="I120" s="17" t="s">
        <v>15</v>
      </c>
      <c r="L120" t="str">
        <f t="shared" si="7"/>
        <v>800</v>
      </c>
      <c r="M120" t="str">
        <f t="shared" si="8"/>
        <v>Accounts Payable</v>
      </c>
      <c r="N120" s="5">
        <f t="shared" si="9"/>
        <v>45974</v>
      </c>
      <c r="O120" s="7" t="s">
        <v>256</v>
      </c>
      <c r="P120" t="str">
        <f t="shared" si="10"/>
        <v>PowerDirect</v>
      </c>
      <c r="Q120" t="str">
        <f t="shared" si="11"/>
        <v>PowerDirect</v>
      </c>
      <c r="R120" t="str">
        <f t="shared" si="12"/>
        <v>RPT445-1</v>
      </c>
      <c r="S120" s="6">
        <f t="shared" si="13"/>
        <v>135.85</v>
      </c>
    </row>
    <row r="121" spans="1:19" ht="10.9" customHeight="1" x14ac:dyDescent="0.2">
      <c r="A121" s="16">
        <v>45974</v>
      </c>
      <c r="B121" s="17" t="s">
        <v>91</v>
      </c>
      <c r="C121" s="17" t="s">
        <v>91</v>
      </c>
      <c r="D121" s="17"/>
      <c r="E121" s="17" t="s">
        <v>92</v>
      </c>
      <c r="F121" s="18">
        <v>-25.44</v>
      </c>
      <c r="G121" s="17" t="s">
        <v>13</v>
      </c>
      <c r="H121" s="17" t="s">
        <v>14</v>
      </c>
      <c r="I121" s="17" t="s">
        <v>15</v>
      </c>
      <c r="L121" t="str">
        <f t="shared" si="7"/>
        <v>800</v>
      </c>
      <c r="M121" t="str">
        <f t="shared" si="8"/>
        <v>Accounts Payable</v>
      </c>
      <c r="N121" s="5">
        <f t="shared" si="9"/>
        <v>45974</v>
      </c>
      <c r="O121" s="7" t="s">
        <v>256</v>
      </c>
      <c r="P121" t="str">
        <f t="shared" si="10"/>
        <v>Swanston Security</v>
      </c>
      <c r="Q121" t="str">
        <f t="shared" si="11"/>
        <v>Swanston Security</v>
      </c>
      <c r="R121" t="str">
        <f t="shared" si="12"/>
        <v>RPT429-1</v>
      </c>
      <c r="S121" s="6">
        <f t="shared" si="13"/>
        <v>-25.44</v>
      </c>
    </row>
    <row r="122" spans="1:19" ht="10.9" customHeight="1" x14ac:dyDescent="0.2">
      <c r="A122" s="16">
        <v>45974</v>
      </c>
      <c r="B122" s="17" t="s">
        <v>91</v>
      </c>
      <c r="C122" s="17" t="s">
        <v>91</v>
      </c>
      <c r="D122" s="17"/>
      <c r="E122" s="17" t="s">
        <v>92</v>
      </c>
      <c r="F122" s="18">
        <v>25.44</v>
      </c>
      <c r="G122" s="17" t="s">
        <v>13</v>
      </c>
      <c r="H122" s="17" t="s">
        <v>14</v>
      </c>
      <c r="I122" s="17" t="s">
        <v>15</v>
      </c>
      <c r="L122" t="str">
        <f t="shared" si="7"/>
        <v>800</v>
      </c>
      <c r="M122" t="str">
        <f t="shared" si="8"/>
        <v>Accounts Payable</v>
      </c>
      <c r="N122" s="5">
        <f t="shared" si="9"/>
        <v>45974</v>
      </c>
      <c r="O122" s="7" t="s">
        <v>256</v>
      </c>
      <c r="P122" t="str">
        <f t="shared" si="10"/>
        <v>Swanston Security</v>
      </c>
      <c r="Q122" t="str">
        <f t="shared" si="11"/>
        <v>Swanston Security</v>
      </c>
      <c r="R122" t="str">
        <f t="shared" si="12"/>
        <v>RPT429-1</v>
      </c>
      <c r="S122" s="6">
        <f t="shared" si="13"/>
        <v>25.44</v>
      </c>
    </row>
    <row r="123" spans="1:19" ht="10.9" customHeight="1" x14ac:dyDescent="0.2">
      <c r="A123" s="16">
        <v>45974</v>
      </c>
      <c r="B123" s="17" t="s">
        <v>91</v>
      </c>
      <c r="C123" s="17" t="s">
        <v>91</v>
      </c>
      <c r="D123" s="17"/>
      <c r="E123" s="17" t="s">
        <v>92</v>
      </c>
      <c r="F123" s="18">
        <v>-25.44</v>
      </c>
      <c r="G123" s="17" t="s">
        <v>60</v>
      </c>
      <c r="H123" s="17" t="s">
        <v>61</v>
      </c>
      <c r="I123" s="17" t="s">
        <v>15</v>
      </c>
      <c r="L123" t="str">
        <f t="shared" si="7"/>
        <v>877</v>
      </c>
      <c r="M123" t="str">
        <f t="shared" si="8"/>
        <v>Tracking Transfers</v>
      </c>
      <c r="N123" s="5">
        <f t="shared" si="9"/>
        <v>45974</v>
      </c>
      <c r="O123" s="7" t="s">
        <v>256</v>
      </c>
      <c r="P123" t="str">
        <f t="shared" si="10"/>
        <v>Swanston Security</v>
      </c>
      <c r="Q123" t="str">
        <f t="shared" si="11"/>
        <v>Swanston Security</v>
      </c>
      <c r="R123" t="str">
        <f t="shared" si="12"/>
        <v>RPT429-1</v>
      </c>
      <c r="S123" s="6">
        <f t="shared" si="13"/>
        <v>-25.44</v>
      </c>
    </row>
    <row r="124" spans="1:19" ht="10.9" customHeight="1" x14ac:dyDescent="0.2">
      <c r="A124" s="16">
        <v>45974</v>
      </c>
      <c r="B124" s="17" t="s">
        <v>91</v>
      </c>
      <c r="C124" s="17" t="s">
        <v>91</v>
      </c>
      <c r="D124" s="17"/>
      <c r="E124" s="17" t="s">
        <v>92</v>
      </c>
      <c r="F124" s="18">
        <v>25.44</v>
      </c>
      <c r="G124" s="17" t="s">
        <v>60</v>
      </c>
      <c r="H124" s="17" t="s">
        <v>61</v>
      </c>
      <c r="I124" s="17" t="s">
        <v>15</v>
      </c>
      <c r="L124" t="str">
        <f t="shared" si="7"/>
        <v>877</v>
      </c>
      <c r="M124" t="str">
        <f t="shared" si="8"/>
        <v>Tracking Transfers</v>
      </c>
      <c r="N124" s="5">
        <f t="shared" si="9"/>
        <v>45974</v>
      </c>
      <c r="O124" s="7" t="s">
        <v>256</v>
      </c>
      <c r="P124" t="str">
        <f t="shared" si="10"/>
        <v>Swanston Security</v>
      </c>
      <c r="Q124" t="str">
        <f t="shared" si="11"/>
        <v>Swanston Security</v>
      </c>
      <c r="R124" t="str">
        <f t="shared" si="12"/>
        <v>RPT429-1</v>
      </c>
      <c r="S124" s="6">
        <f t="shared" si="13"/>
        <v>25.44</v>
      </c>
    </row>
    <row r="125" spans="1:19" ht="10.9" customHeight="1" x14ac:dyDescent="0.2">
      <c r="A125" s="16">
        <v>45975</v>
      </c>
      <c r="B125" s="17" t="s">
        <v>98</v>
      </c>
      <c r="C125" s="17" t="s">
        <v>98</v>
      </c>
      <c r="D125" s="17" t="s">
        <v>99</v>
      </c>
      <c r="E125" s="17" t="s">
        <v>100</v>
      </c>
      <c r="F125" s="18">
        <v>329.8</v>
      </c>
      <c r="G125" s="17" t="s">
        <v>22</v>
      </c>
      <c r="H125" s="17" t="s">
        <v>23</v>
      </c>
      <c r="I125" s="17" t="s">
        <v>19</v>
      </c>
      <c r="L125" t="str">
        <f t="shared" si="7"/>
        <v>610</v>
      </c>
      <c r="M125" t="str">
        <f t="shared" si="8"/>
        <v>Accounts Receivable</v>
      </c>
      <c r="N125" s="5">
        <f t="shared" si="9"/>
        <v>45975</v>
      </c>
      <c r="O125" s="7" t="s">
        <v>256</v>
      </c>
      <c r="P125" t="str">
        <f t="shared" si="10"/>
        <v>City Agency</v>
      </c>
      <c r="Q125" t="str">
        <f t="shared" si="11"/>
        <v>City Agency</v>
      </c>
      <c r="R125" t="str">
        <f t="shared" si="12"/>
        <v>Workshop</v>
      </c>
      <c r="S125" s="6">
        <f t="shared" si="13"/>
        <v>329.8</v>
      </c>
    </row>
    <row r="126" spans="1:19" ht="10.9" customHeight="1" x14ac:dyDescent="0.2">
      <c r="A126" s="16">
        <v>45975</v>
      </c>
      <c r="B126" s="17" t="s">
        <v>47</v>
      </c>
      <c r="C126" s="17" t="s">
        <v>47</v>
      </c>
      <c r="D126" s="17" t="s">
        <v>101</v>
      </c>
      <c r="E126" s="17" t="s">
        <v>101</v>
      </c>
      <c r="F126" s="18">
        <v>1734.24</v>
      </c>
      <c r="G126" s="17" t="s">
        <v>13</v>
      </c>
      <c r="H126" s="17" t="s">
        <v>14</v>
      </c>
      <c r="I126" s="17" t="s">
        <v>15</v>
      </c>
      <c r="L126" t="str">
        <f t="shared" si="7"/>
        <v>800</v>
      </c>
      <c r="M126" t="str">
        <f t="shared" si="8"/>
        <v>Accounts Payable</v>
      </c>
      <c r="N126" s="5">
        <f t="shared" si="9"/>
        <v>45975</v>
      </c>
      <c r="O126" s="7" t="s">
        <v>256</v>
      </c>
      <c r="P126" t="str">
        <f t="shared" si="10"/>
        <v>PC Complete</v>
      </c>
      <c r="Q126" t="str">
        <f t="shared" si="11"/>
        <v>PC Complete</v>
      </c>
      <c r="R126" t="str">
        <f t="shared" si="12"/>
        <v>720-2</v>
      </c>
      <c r="S126" s="6">
        <f t="shared" si="13"/>
        <v>1734.24</v>
      </c>
    </row>
    <row r="127" spans="1:19" ht="10.9" customHeight="1" x14ac:dyDescent="0.2">
      <c r="A127" s="16">
        <v>45976</v>
      </c>
      <c r="B127" s="17" t="s">
        <v>45</v>
      </c>
      <c r="C127" s="17" t="s">
        <v>45</v>
      </c>
      <c r="D127" s="17" t="s">
        <v>46</v>
      </c>
      <c r="E127" s="17" t="s">
        <v>46</v>
      </c>
      <c r="F127" s="18">
        <v>46.82</v>
      </c>
      <c r="G127" s="17" t="s">
        <v>13</v>
      </c>
      <c r="H127" s="17" t="s">
        <v>14</v>
      </c>
      <c r="I127" s="17" t="s">
        <v>15</v>
      </c>
      <c r="L127" t="str">
        <f t="shared" si="7"/>
        <v>800</v>
      </c>
      <c r="M127" t="str">
        <f t="shared" si="8"/>
        <v>Accounts Payable</v>
      </c>
      <c r="N127" s="5">
        <f t="shared" si="9"/>
        <v>45976</v>
      </c>
      <c r="O127" s="7" t="s">
        <v>256</v>
      </c>
      <c r="P127" t="str">
        <f t="shared" si="10"/>
        <v>Net Connect</v>
      </c>
      <c r="Q127" t="str">
        <f t="shared" si="11"/>
        <v>Net Connect</v>
      </c>
      <c r="R127" t="str">
        <f t="shared" si="12"/>
        <v>RPT489-1</v>
      </c>
      <c r="S127" s="6">
        <f t="shared" si="13"/>
        <v>46.82</v>
      </c>
    </row>
    <row r="128" spans="1:19" ht="10.9" customHeight="1" x14ac:dyDescent="0.2">
      <c r="A128" s="16">
        <v>45976</v>
      </c>
      <c r="B128" s="17" t="s">
        <v>102</v>
      </c>
      <c r="C128" s="17" t="s">
        <v>102</v>
      </c>
      <c r="D128" s="17" t="s">
        <v>103</v>
      </c>
      <c r="E128" s="17" t="s">
        <v>103</v>
      </c>
      <c r="F128" s="18">
        <v>1063.56</v>
      </c>
      <c r="G128" s="17" t="s">
        <v>13</v>
      </c>
      <c r="H128" s="17" t="s">
        <v>14</v>
      </c>
      <c r="I128" s="17" t="s">
        <v>15</v>
      </c>
      <c r="L128" t="str">
        <f t="shared" si="7"/>
        <v>800</v>
      </c>
      <c r="M128" t="str">
        <f t="shared" si="8"/>
        <v>Accounts Payable</v>
      </c>
      <c r="N128" s="5">
        <f t="shared" si="9"/>
        <v>45976</v>
      </c>
      <c r="O128" s="7" t="s">
        <v>256</v>
      </c>
      <c r="P128" t="str">
        <f t="shared" si="10"/>
        <v>Central Copiers</v>
      </c>
      <c r="Q128" t="str">
        <f t="shared" si="11"/>
        <v>Central Copiers</v>
      </c>
      <c r="R128" t="str">
        <f t="shared" si="12"/>
        <v>945-Ocon</v>
      </c>
      <c r="S128" s="6">
        <f t="shared" si="13"/>
        <v>1063.56</v>
      </c>
    </row>
    <row r="129" spans="1:19" ht="10.9" customHeight="1" x14ac:dyDescent="0.2">
      <c r="A129" s="16">
        <v>45978</v>
      </c>
      <c r="B129" s="17" t="s">
        <v>47</v>
      </c>
      <c r="C129" s="17" t="s">
        <v>47</v>
      </c>
      <c r="D129" s="17"/>
      <c r="E129" s="17" t="s">
        <v>101</v>
      </c>
      <c r="F129" s="18">
        <v>270.36</v>
      </c>
      <c r="G129" s="17" t="s">
        <v>13</v>
      </c>
      <c r="H129" s="17" t="s">
        <v>14</v>
      </c>
      <c r="I129" s="17" t="s">
        <v>15</v>
      </c>
      <c r="L129" t="str">
        <f t="shared" si="7"/>
        <v>800</v>
      </c>
      <c r="M129" t="str">
        <f t="shared" si="8"/>
        <v>Accounts Payable</v>
      </c>
      <c r="N129" s="5">
        <f t="shared" si="9"/>
        <v>45978</v>
      </c>
      <c r="O129" s="7" t="s">
        <v>256</v>
      </c>
      <c r="P129" t="str">
        <f t="shared" si="10"/>
        <v>PC Complete</v>
      </c>
      <c r="Q129" t="str">
        <f t="shared" si="11"/>
        <v>PC Complete</v>
      </c>
      <c r="R129" t="str">
        <f t="shared" si="12"/>
        <v>720-2</v>
      </c>
      <c r="S129" s="6">
        <f t="shared" si="13"/>
        <v>270.36</v>
      </c>
    </row>
    <row r="130" spans="1:19" ht="10.9" customHeight="1" x14ac:dyDescent="0.2">
      <c r="A130" s="16">
        <v>45978</v>
      </c>
      <c r="B130" s="17" t="s">
        <v>104</v>
      </c>
      <c r="C130" s="17" t="s">
        <v>104</v>
      </c>
      <c r="D130" s="17" t="s">
        <v>105</v>
      </c>
      <c r="E130" s="17" t="s">
        <v>105</v>
      </c>
      <c r="F130" s="18">
        <v>119.08</v>
      </c>
      <c r="G130" s="17" t="s">
        <v>13</v>
      </c>
      <c r="H130" s="17" t="s">
        <v>14</v>
      </c>
      <c r="I130" s="17" t="s">
        <v>15</v>
      </c>
      <c r="L130" t="str">
        <f t="shared" si="7"/>
        <v>800</v>
      </c>
      <c r="M130" t="str">
        <f t="shared" si="8"/>
        <v>Accounts Payable</v>
      </c>
      <c r="N130" s="5">
        <f t="shared" si="9"/>
        <v>45978</v>
      </c>
      <c r="O130" s="7" t="s">
        <v>256</v>
      </c>
      <c r="P130" t="str">
        <f t="shared" si="10"/>
        <v>MCO Cleaning Services</v>
      </c>
      <c r="Q130" t="str">
        <f t="shared" si="11"/>
        <v>MCO Cleaning Services</v>
      </c>
      <c r="R130" t="str">
        <f t="shared" si="12"/>
        <v>408</v>
      </c>
      <c r="S130" s="6">
        <f t="shared" si="13"/>
        <v>119.08</v>
      </c>
    </row>
    <row r="131" spans="1:19" ht="10.9" customHeight="1" x14ac:dyDescent="0.2">
      <c r="A131" s="16">
        <v>45978</v>
      </c>
      <c r="B131" s="17" t="s">
        <v>47</v>
      </c>
      <c r="C131" s="17" t="s">
        <v>47</v>
      </c>
      <c r="D131" s="17" t="s">
        <v>101</v>
      </c>
      <c r="E131" s="17" t="s">
        <v>101</v>
      </c>
      <c r="F131" s="18">
        <v>-270.36</v>
      </c>
      <c r="G131" s="17" t="s">
        <v>13</v>
      </c>
      <c r="H131" s="17" t="s">
        <v>14</v>
      </c>
      <c r="I131" s="17" t="s">
        <v>15</v>
      </c>
      <c r="L131" t="str">
        <f t="shared" si="7"/>
        <v>800</v>
      </c>
      <c r="M131" t="str">
        <f t="shared" si="8"/>
        <v>Accounts Payable</v>
      </c>
      <c r="N131" s="5">
        <f t="shared" si="9"/>
        <v>45978</v>
      </c>
      <c r="O131" s="7" t="s">
        <v>256</v>
      </c>
      <c r="P131" t="str">
        <f t="shared" si="10"/>
        <v>PC Complete</v>
      </c>
      <c r="Q131" t="str">
        <f t="shared" si="11"/>
        <v>PC Complete</v>
      </c>
      <c r="R131" t="str">
        <f t="shared" si="12"/>
        <v>720-2</v>
      </c>
      <c r="S131" s="6">
        <f t="shared" si="13"/>
        <v>-270.36</v>
      </c>
    </row>
    <row r="132" spans="1:19" ht="10.9" customHeight="1" x14ac:dyDescent="0.2">
      <c r="A132" s="16">
        <v>45978</v>
      </c>
      <c r="B132" s="17" t="s">
        <v>47</v>
      </c>
      <c r="C132" s="17" t="s">
        <v>47</v>
      </c>
      <c r="D132" s="17"/>
      <c r="E132" s="17" t="s">
        <v>101</v>
      </c>
      <c r="F132" s="18">
        <v>-270.36</v>
      </c>
      <c r="G132" s="17" t="s">
        <v>13</v>
      </c>
      <c r="H132" s="17" t="s">
        <v>14</v>
      </c>
      <c r="I132" s="17" t="s">
        <v>15</v>
      </c>
      <c r="L132" t="str">
        <f t="shared" si="7"/>
        <v>800</v>
      </c>
      <c r="M132" t="str">
        <f t="shared" si="8"/>
        <v>Accounts Payable</v>
      </c>
      <c r="N132" s="5">
        <f t="shared" si="9"/>
        <v>45978</v>
      </c>
      <c r="O132" s="7" t="s">
        <v>256</v>
      </c>
      <c r="P132" t="str">
        <f t="shared" si="10"/>
        <v>PC Complete</v>
      </c>
      <c r="Q132" t="str">
        <f t="shared" si="11"/>
        <v>PC Complete</v>
      </c>
      <c r="R132" t="str">
        <f t="shared" si="12"/>
        <v>720-2</v>
      </c>
      <c r="S132" s="6">
        <f t="shared" si="13"/>
        <v>-270.36</v>
      </c>
    </row>
    <row r="133" spans="1:19" ht="10.9" customHeight="1" x14ac:dyDescent="0.2">
      <c r="A133" s="16">
        <v>45978</v>
      </c>
      <c r="B133" s="17" t="s">
        <v>47</v>
      </c>
      <c r="C133" s="17" t="s">
        <v>47</v>
      </c>
      <c r="D133" s="17"/>
      <c r="E133" s="17" t="s">
        <v>101</v>
      </c>
      <c r="F133" s="18">
        <v>-270.36</v>
      </c>
      <c r="G133" s="17" t="s">
        <v>60</v>
      </c>
      <c r="H133" s="17" t="s">
        <v>61</v>
      </c>
      <c r="I133" s="17" t="s">
        <v>15</v>
      </c>
      <c r="L133" t="str">
        <f t="shared" si="7"/>
        <v>877</v>
      </c>
      <c r="M133" t="str">
        <f t="shared" si="8"/>
        <v>Tracking Transfers</v>
      </c>
      <c r="N133" s="5">
        <f t="shared" si="9"/>
        <v>45978</v>
      </c>
      <c r="O133" s="7" t="s">
        <v>256</v>
      </c>
      <c r="P133" t="str">
        <f t="shared" si="10"/>
        <v>PC Complete</v>
      </c>
      <c r="Q133" t="str">
        <f t="shared" si="11"/>
        <v>PC Complete</v>
      </c>
      <c r="R133" t="str">
        <f t="shared" si="12"/>
        <v>720-2</v>
      </c>
      <c r="S133" s="6">
        <f t="shared" si="13"/>
        <v>-270.36</v>
      </c>
    </row>
    <row r="134" spans="1:19" ht="10.9" customHeight="1" x14ac:dyDescent="0.2">
      <c r="A134" s="16">
        <v>45978</v>
      </c>
      <c r="B134" s="17" t="s">
        <v>47</v>
      </c>
      <c r="C134" s="17" t="s">
        <v>47</v>
      </c>
      <c r="D134" s="17"/>
      <c r="E134" s="17" t="s">
        <v>101</v>
      </c>
      <c r="F134" s="18">
        <v>270.36</v>
      </c>
      <c r="G134" s="17" t="s">
        <v>60</v>
      </c>
      <c r="H134" s="17" t="s">
        <v>61</v>
      </c>
      <c r="I134" s="17" t="s">
        <v>15</v>
      </c>
      <c r="L134" t="str">
        <f t="shared" si="7"/>
        <v>877</v>
      </c>
      <c r="M134" t="str">
        <f t="shared" si="8"/>
        <v>Tracking Transfers</v>
      </c>
      <c r="N134" s="5">
        <f t="shared" si="9"/>
        <v>45978</v>
      </c>
      <c r="O134" s="7" t="s">
        <v>256</v>
      </c>
      <c r="P134" t="str">
        <f t="shared" si="10"/>
        <v>PC Complete</v>
      </c>
      <c r="Q134" t="str">
        <f t="shared" si="11"/>
        <v>PC Complete</v>
      </c>
      <c r="R134" t="str">
        <f t="shared" si="12"/>
        <v>720-2</v>
      </c>
      <c r="S134" s="6">
        <f t="shared" si="13"/>
        <v>270.36</v>
      </c>
    </row>
    <row r="135" spans="1:19" ht="10.9" customHeight="1" x14ac:dyDescent="0.2">
      <c r="A135" s="16">
        <v>45978</v>
      </c>
      <c r="B135" s="17" t="s">
        <v>106</v>
      </c>
      <c r="C135" s="17" t="s">
        <v>106</v>
      </c>
      <c r="D135" s="17"/>
      <c r="E135" s="17"/>
      <c r="F135" s="18">
        <v>-16</v>
      </c>
      <c r="G135" s="17" t="s">
        <v>17</v>
      </c>
      <c r="H135" s="17" t="s">
        <v>18</v>
      </c>
      <c r="I135" s="17" t="s">
        <v>19</v>
      </c>
      <c r="L135" t="str">
        <f t="shared" ref="L135:L198" si="14">G135</f>
        <v>090</v>
      </c>
      <c r="M135" t="str">
        <f t="shared" ref="M135:M198" si="15">H135</f>
        <v>Business Bank Account</v>
      </c>
      <c r="N135" s="5">
        <f t="shared" ref="N135:N198" si="16">A135</f>
        <v>45978</v>
      </c>
      <c r="O135" s="7" t="s">
        <v>256</v>
      </c>
      <c r="P135" t="str">
        <f t="shared" ref="P135:P198" si="17">B135</f>
        <v>Espresso 31</v>
      </c>
      <c r="Q135" t="str">
        <f t="shared" ref="Q135:Q198" si="18">C135</f>
        <v>Espresso 31</v>
      </c>
      <c r="R135" t="str">
        <f t="shared" ref="R135:R198" si="19">IF(E135="","",E135)</f>
        <v/>
      </c>
      <c r="S135" s="6">
        <f t="shared" ref="S135:S198" si="20">F135</f>
        <v>-16</v>
      </c>
    </row>
    <row r="136" spans="1:19" ht="10.9" customHeight="1" x14ac:dyDescent="0.2">
      <c r="A136" s="16">
        <v>45981</v>
      </c>
      <c r="B136" s="17" t="s">
        <v>107</v>
      </c>
      <c r="C136" s="17" t="s">
        <v>107</v>
      </c>
      <c r="D136" s="17"/>
      <c r="E136" s="17"/>
      <c r="F136" s="18">
        <v>-50</v>
      </c>
      <c r="G136" s="17" t="s">
        <v>17</v>
      </c>
      <c r="H136" s="17" t="s">
        <v>18</v>
      </c>
      <c r="I136" s="17" t="s">
        <v>19</v>
      </c>
      <c r="L136" t="str">
        <f t="shared" si="14"/>
        <v>090</v>
      </c>
      <c r="M136" t="str">
        <f t="shared" si="15"/>
        <v>Business Bank Account</v>
      </c>
      <c r="N136" s="5">
        <f t="shared" si="16"/>
        <v>45981</v>
      </c>
      <c r="O136" s="7" t="s">
        <v>256</v>
      </c>
      <c r="P136" t="str">
        <f t="shared" si="17"/>
        <v>Brunswick Petals</v>
      </c>
      <c r="Q136" t="str">
        <f t="shared" si="18"/>
        <v>Brunswick Petals</v>
      </c>
      <c r="R136" t="str">
        <f t="shared" si="19"/>
        <v/>
      </c>
      <c r="S136" s="6">
        <f t="shared" si="20"/>
        <v>-50</v>
      </c>
    </row>
    <row r="137" spans="1:19" ht="10.9" customHeight="1" x14ac:dyDescent="0.2">
      <c r="A137" s="16">
        <v>45982</v>
      </c>
      <c r="B137" s="17" t="s">
        <v>25</v>
      </c>
      <c r="C137" s="17" t="s">
        <v>31</v>
      </c>
      <c r="D137" s="17"/>
      <c r="E137" s="17" t="s">
        <v>27</v>
      </c>
      <c r="F137" s="18">
        <v>-2500</v>
      </c>
      <c r="G137" s="17" t="s">
        <v>22</v>
      </c>
      <c r="H137" s="17" t="s">
        <v>23</v>
      </c>
      <c r="I137" s="17" t="s">
        <v>19</v>
      </c>
      <c r="L137" t="str">
        <f t="shared" si="14"/>
        <v>610</v>
      </c>
      <c r="M137" t="str">
        <f t="shared" si="15"/>
        <v>Accounts Receivable</v>
      </c>
      <c r="N137" s="5">
        <f t="shared" si="16"/>
        <v>45982</v>
      </c>
      <c r="O137" s="7" t="s">
        <v>256</v>
      </c>
      <c r="P137" t="str">
        <f t="shared" si="17"/>
        <v>Ridgeway University</v>
      </c>
      <c r="Q137" t="str">
        <f t="shared" si="18"/>
        <v>Payment: Ridgeway University</v>
      </c>
      <c r="R137" t="str">
        <f t="shared" si="19"/>
        <v>RPT200-1</v>
      </c>
      <c r="S137" s="6">
        <f t="shared" si="20"/>
        <v>-2500</v>
      </c>
    </row>
    <row r="138" spans="1:19" ht="10.9" customHeight="1" x14ac:dyDescent="0.2">
      <c r="A138" s="16">
        <v>45982</v>
      </c>
      <c r="B138" s="17" t="s">
        <v>108</v>
      </c>
      <c r="C138" s="17" t="s">
        <v>108</v>
      </c>
      <c r="D138" s="17"/>
      <c r="E138" s="17"/>
      <c r="F138" s="18">
        <v>-70.8</v>
      </c>
      <c r="G138" s="17" t="s">
        <v>17</v>
      </c>
      <c r="H138" s="17" t="s">
        <v>18</v>
      </c>
      <c r="I138" s="17" t="s">
        <v>19</v>
      </c>
      <c r="L138" t="str">
        <f t="shared" si="14"/>
        <v>090</v>
      </c>
      <c r="M138" t="str">
        <f t="shared" si="15"/>
        <v>Business Bank Account</v>
      </c>
      <c r="N138" s="5">
        <f t="shared" si="16"/>
        <v>45982</v>
      </c>
      <c r="O138" s="7" t="s">
        <v>256</v>
      </c>
      <c r="P138" t="str">
        <f t="shared" si="17"/>
        <v>Mobil</v>
      </c>
      <c r="Q138" t="str">
        <f t="shared" si="18"/>
        <v>Mobil</v>
      </c>
      <c r="R138" t="str">
        <f t="shared" si="19"/>
        <v/>
      </c>
      <c r="S138" s="6">
        <f t="shared" si="20"/>
        <v>-70.8</v>
      </c>
    </row>
    <row r="139" spans="1:19" ht="10.9" customHeight="1" x14ac:dyDescent="0.2">
      <c r="A139" s="16">
        <v>45982</v>
      </c>
      <c r="B139" s="17" t="s">
        <v>25</v>
      </c>
      <c r="C139" s="17" t="s">
        <v>31</v>
      </c>
      <c r="D139" s="17"/>
      <c r="E139" s="17" t="s">
        <v>95</v>
      </c>
      <c r="F139" s="18">
        <v>2500</v>
      </c>
      <c r="G139" s="17" t="s">
        <v>17</v>
      </c>
      <c r="H139" s="17" t="s">
        <v>18</v>
      </c>
      <c r="I139" s="17" t="s">
        <v>19</v>
      </c>
      <c r="L139" t="str">
        <f t="shared" si="14"/>
        <v>090</v>
      </c>
      <c r="M139" t="str">
        <f t="shared" si="15"/>
        <v>Business Bank Account</v>
      </c>
      <c r="N139" s="5">
        <f t="shared" si="16"/>
        <v>45982</v>
      </c>
      <c r="O139" s="7" t="s">
        <v>256</v>
      </c>
      <c r="P139" t="str">
        <f t="shared" si="17"/>
        <v>Ridgeway University</v>
      </c>
      <c r="Q139" t="str">
        <f t="shared" si="18"/>
        <v>Payment: Ridgeway University</v>
      </c>
      <c r="R139" t="str">
        <f t="shared" si="19"/>
        <v>INV-0011</v>
      </c>
      <c r="S139" s="6">
        <f t="shared" si="20"/>
        <v>2500</v>
      </c>
    </row>
    <row r="140" spans="1:19" ht="10.9" customHeight="1" x14ac:dyDescent="0.2">
      <c r="A140" s="16">
        <v>45984</v>
      </c>
      <c r="B140" s="17" t="s">
        <v>12</v>
      </c>
      <c r="C140" s="17" t="s">
        <v>12</v>
      </c>
      <c r="D140" s="17" t="s">
        <v>109</v>
      </c>
      <c r="E140" s="17" t="s">
        <v>110</v>
      </c>
      <c r="F140" s="18">
        <v>850</v>
      </c>
      <c r="G140" s="17" t="s">
        <v>22</v>
      </c>
      <c r="H140" s="17" t="s">
        <v>23</v>
      </c>
      <c r="I140" s="17" t="s">
        <v>19</v>
      </c>
      <c r="L140" t="str">
        <f t="shared" si="14"/>
        <v>610</v>
      </c>
      <c r="M140" t="str">
        <f t="shared" si="15"/>
        <v>Accounts Receivable</v>
      </c>
      <c r="N140" s="5">
        <f t="shared" si="16"/>
        <v>45984</v>
      </c>
      <c r="O140" s="7" t="s">
        <v>256</v>
      </c>
      <c r="P140" t="str">
        <f t="shared" si="17"/>
        <v>DIISR - Small Business Services</v>
      </c>
      <c r="Q140" t="str">
        <f t="shared" si="18"/>
        <v>DIISR - Small Business Services</v>
      </c>
      <c r="R140" t="str">
        <f t="shared" si="19"/>
        <v>Yr Ref W08-143</v>
      </c>
      <c r="S140" s="6">
        <f t="shared" si="20"/>
        <v>850</v>
      </c>
    </row>
    <row r="141" spans="1:19" ht="10.9" customHeight="1" x14ac:dyDescent="0.2">
      <c r="A141" s="16">
        <v>45984</v>
      </c>
      <c r="B141" s="17" t="s">
        <v>62</v>
      </c>
      <c r="C141" s="17" t="s">
        <v>62</v>
      </c>
      <c r="D141" s="17" t="s">
        <v>111</v>
      </c>
      <c r="E141" s="17" t="s">
        <v>64</v>
      </c>
      <c r="F141" s="18">
        <v>250</v>
      </c>
      <c r="G141" s="17" t="s">
        <v>22</v>
      </c>
      <c r="H141" s="17" t="s">
        <v>23</v>
      </c>
      <c r="I141" s="17" t="s">
        <v>19</v>
      </c>
      <c r="L141" t="str">
        <f t="shared" si="14"/>
        <v>610</v>
      </c>
      <c r="M141" t="str">
        <f t="shared" si="15"/>
        <v>Accounts Receivable</v>
      </c>
      <c r="N141" s="5">
        <f t="shared" si="16"/>
        <v>45984</v>
      </c>
      <c r="O141" s="7" t="s">
        <v>256</v>
      </c>
      <c r="P141" t="str">
        <f t="shared" si="17"/>
        <v>City Limousines</v>
      </c>
      <c r="Q141" t="str">
        <f t="shared" si="18"/>
        <v>City Limousines</v>
      </c>
      <c r="R141" t="str">
        <f t="shared" si="19"/>
        <v>P/O 9711</v>
      </c>
      <c r="S141" s="6">
        <f t="shared" si="20"/>
        <v>250</v>
      </c>
    </row>
    <row r="142" spans="1:19" ht="10.9" customHeight="1" x14ac:dyDescent="0.2">
      <c r="A142" s="16">
        <v>45985</v>
      </c>
      <c r="B142" s="17" t="s">
        <v>98</v>
      </c>
      <c r="C142" s="17" t="s">
        <v>112</v>
      </c>
      <c r="D142" s="17"/>
      <c r="E142" s="17" t="s">
        <v>100</v>
      </c>
      <c r="F142" s="18">
        <v>-329.8</v>
      </c>
      <c r="G142" s="17" t="s">
        <v>22</v>
      </c>
      <c r="H142" s="17" t="s">
        <v>23</v>
      </c>
      <c r="I142" s="17" t="s">
        <v>19</v>
      </c>
      <c r="L142" t="str">
        <f t="shared" si="14"/>
        <v>610</v>
      </c>
      <c r="M142" t="str">
        <f t="shared" si="15"/>
        <v>Accounts Receivable</v>
      </c>
      <c r="N142" s="5">
        <f t="shared" si="16"/>
        <v>45985</v>
      </c>
      <c r="O142" s="7" t="s">
        <v>256</v>
      </c>
      <c r="P142" t="str">
        <f t="shared" si="17"/>
        <v>City Agency</v>
      </c>
      <c r="Q142" t="str">
        <f t="shared" si="18"/>
        <v>Payment: City Agency</v>
      </c>
      <c r="R142" t="str">
        <f t="shared" si="19"/>
        <v>Workshop</v>
      </c>
      <c r="S142" s="6">
        <f t="shared" si="20"/>
        <v>-329.8</v>
      </c>
    </row>
    <row r="143" spans="1:19" ht="10.9" customHeight="1" x14ac:dyDescent="0.2">
      <c r="A143" s="16">
        <v>45985</v>
      </c>
      <c r="B143" s="17" t="s">
        <v>47</v>
      </c>
      <c r="C143" s="17" t="s">
        <v>68</v>
      </c>
      <c r="D143" s="17"/>
      <c r="E143" s="17" t="s">
        <v>101</v>
      </c>
      <c r="F143" s="18">
        <v>-1463.88</v>
      </c>
      <c r="G143" s="17" t="s">
        <v>13</v>
      </c>
      <c r="H143" s="17" t="s">
        <v>14</v>
      </c>
      <c r="I143" s="17" t="s">
        <v>15</v>
      </c>
      <c r="L143" t="str">
        <f t="shared" si="14"/>
        <v>800</v>
      </c>
      <c r="M143" t="str">
        <f t="shared" si="15"/>
        <v>Accounts Payable</v>
      </c>
      <c r="N143" s="5">
        <f t="shared" si="16"/>
        <v>45985</v>
      </c>
      <c r="O143" s="7" t="s">
        <v>256</v>
      </c>
      <c r="P143" t="str">
        <f t="shared" si="17"/>
        <v>PC Complete</v>
      </c>
      <c r="Q143" t="str">
        <f t="shared" si="18"/>
        <v>Payment: PC Complete</v>
      </c>
      <c r="R143" t="str">
        <f t="shared" si="19"/>
        <v>720-2</v>
      </c>
      <c r="S143" s="6">
        <f t="shared" si="20"/>
        <v>-1463.88</v>
      </c>
    </row>
    <row r="144" spans="1:19" ht="10.9" customHeight="1" x14ac:dyDescent="0.2">
      <c r="A144" s="16">
        <v>45985</v>
      </c>
      <c r="B144" s="17" t="s">
        <v>42</v>
      </c>
      <c r="C144" s="17" t="s">
        <v>66</v>
      </c>
      <c r="D144" s="17"/>
      <c r="E144" s="17" t="s">
        <v>43</v>
      </c>
      <c r="F144" s="18">
        <v>-1181.25</v>
      </c>
      <c r="G144" s="17" t="s">
        <v>13</v>
      </c>
      <c r="H144" s="17" t="s">
        <v>14</v>
      </c>
      <c r="I144" s="17" t="s">
        <v>15</v>
      </c>
      <c r="L144" t="str">
        <f t="shared" si="14"/>
        <v>800</v>
      </c>
      <c r="M144" t="str">
        <f t="shared" si="15"/>
        <v>Accounts Payable</v>
      </c>
      <c r="N144" s="5">
        <f t="shared" si="16"/>
        <v>45985</v>
      </c>
      <c r="O144" s="7" t="s">
        <v>256</v>
      </c>
      <c r="P144" t="str">
        <f t="shared" si="17"/>
        <v>Truxton Property Management</v>
      </c>
      <c r="Q144" t="str">
        <f t="shared" si="18"/>
        <v>Payment: Truxton Property Management</v>
      </c>
      <c r="R144" t="str">
        <f t="shared" si="19"/>
        <v>RPT469-1</v>
      </c>
      <c r="S144" s="6">
        <f t="shared" si="20"/>
        <v>-1181.25</v>
      </c>
    </row>
    <row r="145" spans="1:19" ht="10.9" customHeight="1" x14ac:dyDescent="0.2">
      <c r="A145" s="16">
        <v>45985</v>
      </c>
      <c r="B145" s="17" t="s">
        <v>98</v>
      </c>
      <c r="C145" s="17" t="s">
        <v>112</v>
      </c>
      <c r="D145" s="17"/>
      <c r="E145" s="17" t="s">
        <v>99</v>
      </c>
      <c r="F145" s="18">
        <v>329.8</v>
      </c>
      <c r="G145" s="17" t="s">
        <v>17</v>
      </c>
      <c r="H145" s="17" t="s">
        <v>18</v>
      </c>
      <c r="I145" s="17" t="s">
        <v>19</v>
      </c>
      <c r="L145" t="str">
        <f t="shared" si="14"/>
        <v>090</v>
      </c>
      <c r="M145" t="str">
        <f t="shared" si="15"/>
        <v>Business Bank Account</v>
      </c>
      <c r="N145" s="5">
        <f t="shared" si="16"/>
        <v>45985</v>
      </c>
      <c r="O145" s="7" t="s">
        <v>256</v>
      </c>
      <c r="P145" t="str">
        <f t="shared" si="17"/>
        <v>City Agency</v>
      </c>
      <c r="Q145" t="str">
        <f t="shared" si="18"/>
        <v>Payment: City Agency</v>
      </c>
      <c r="R145" t="str">
        <f t="shared" si="19"/>
        <v>INV-0018</v>
      </c>
      <c r="S145" s="6">
        <f t="shared" si="20"/>
        <v>329.8</v>
      </c>
    </row>
    <row r="146" spans="1:19" ht="10.9" customHeight="1" x14ac:dyDescent="0.2">
      <c r="A146" s="16">
        <v>45985</v>
      </c>
      <c r="B146" s="17" t="s">
        <v>47</v>
      </c>
      <c r="C146" s="17" t="s">
        <v>68</v>
      </c>
      <c r="D146" s="17"/>
      <c r="E146" s="17" t="s">
        <v>101</v>
      </c>
      <c r="F146" s="18">
        <v>-1463.88</v>
      </c>
      <c r="G146" s="17" t="s">
        <v>17</v>
      </c>
      <c r="H146" s="17" t="s">
        <v>18</v>
      </c>
      <c r="I146" s="17" t="s">
        <v>19</v>
      </c>
      <c r="L146" t="str">
        <f t="shared" si="14"/>
        <v>090</v>
      </c>
      <c r="M146" t="str">
        <f t="shared" si="15"/>
        <v>Business Bank Account</v>
      </c>
      <c r="N146" s="5">
        <f t="shared" si="16"/>
        <v>45985</v>
      </c>
      <c r="O146" s="7" t="s">
        <v>256</v>
      </c>
      <c r="P146" t="str">
        <f t="shared" si="17"/>
        <v>PC Complete</v>
      </c>
      <c r="Q146" t="str">
        <f t="shared" si="18"/>
        <v>Payment: PC Complete</v>
      </c>
      <c r="R146" t="str">
        <f t="shared" si="19"/>
        <v>720-2</v>
      </c>
      <c r="S146" s="6">
        <f t="shared" si="20"/>
        <v>-1463.88</v>
      </c>
    </row>
    <row r="147" spans="1:19" ht="10.9" customHeight="1" x14ac:dyDescent="0.2">
      <c r="A147" s="16">
        <v>45985</v>
      </c>
      <c r="B147" s="17" t="s">
        <v>65</v>
      </c>
      <c r="C147" s="17" t="s">
        <v>65</v>
      </c>
      <c r="D147" s="17"/>
      <c r="E147" s="17"/>
      <c r="F147" s="18">
        <v>-15</v>
      </c>
      <c r="G147" s="17" t="s">
        <v>17</v>
      </c>
      <c r="H147" s="17" t="s">
        <v>18</v>
      </c>
      <c r="I147" s="17" t="s">
        <v>19</v>
      </c>
      <c r="L147" t="str">
        <f t="shared" si="14"/>
        <v>090</v>
      </c>
      <c r="M147" t="str">
        <f t="shared" si="15"/>
        <v>Business Bank Account</v>
      </c>
      <c r="N147" s="5">
        <f t="shared" si="16"/>
        <v>45985</v>
      </c>
      <c r="O147" s="7" t="s">
        <v>256</v>
      </c>
      <c r="P147" t="str">
        <f t="shared" si="17"/>
        <v>Ridgeway Bank</v>
      </c>
      <c r="Q147" t="str">
        <f t="shared" si="18"/>
        <v>Ridgeway Bank</v>
      </c>
      <c r="R147" t="str">
        <f t="shared" si="19"/>
        <v/>
      </c>
      <c r="S147" s="6">
        <f t="shared" si="20"/>
        <v>-15</v>
      </c>
    </row>
    <row r="148" spans="1:19" ht="10.9" customHeight="1" x14ac:dyDescent="0.2">
      <c r="A148" s="16">
        <v>45985</v>
      </c>
      <c r="B148" s="17" t="s">
        <v>42</v>
      </c>
      <c r="C148" s="17" t="s">
        <v>66</v>
      </c>
      <c r="D148" s="17"/>
      <c r="E148" s="17" t="s">
        <v>43</v>
      </c>
      <c r="F148" s="18">
        <v>-1181.25</v>
      </c>
      <c r="G148" s="17" t="s">
        <v>17</v>
      </c>
      <c r="H148" s="17" t="s">
        <v>18</v>
      </c>
      <c r="I148" s="17" t="s">
        <v>19</v>
      </c>
      <c r="L148" t="str">
        <f t="shared" si="14"/>
        <v>090</v>
      </c>
      <c r="M148" t="str">
        <f t="shared" si="15"/>
        <v>Business Bank Account</v>
      </c>
      <c r="N148" s="5">
        <f t="shared" si="16"/>
        <v>45985</v>
      </c>
      <c r="O148" s="7" t="s">
        <v>256</v>
      </c>
      <c r="P148" t="str">
        <f t="shared" si="17"/>
        <v>Truxton Property Management</v>
      </c>
      <c r="Q148" t="str">
        <f t="shared" si="18"/>
        <v>Payment: Truxton Property Management</v>
      </c>
      <c r="R148" t="str">
        <f t="shared" si="19"/>
        <v>RPT469-1</v>
      </c>
      <c r="S148" s="6">
        <f t="shared" si="20"/>
        <v>-1181.25</v>
      </c>
    </row>
    <row r="149" spans="1:19" ht="10.9" customHeight="1" x14ac:dyDescent="0.2">
      <c r="A149" s="16">
        <v>45986</v>
      </c>
      <c r="B149" s="17" t="s">
        <v>71</v>
      </c>
      <c r="C149" s="17" t="s">
        <v>71</v>
      </c>
      <c r="D149" s="17" t="s">
        <v>73</v>
      </c>
      <c r="E149" s="17" t="s">
        <v>73</v>
      </c>
      <c r="F149" s="18">
        <v>56.35</v>
      </c>
      <c r="G149" s="17" t="s">
        <v>13</v>
      </c>
      <c r="H149" s="17" t="s">
        <v>14</v>
      </c>
      <c r="I149" s="17" t="s">
        <v>15</v>
      </c>
      <c r="L149" t="str">
        <f t="shared" si="14"/>
        <v>800</v>
      </c>
      <c r="M149" t="str">
        <f t="shared" si="15"/>
        <v>Accounts Payable</v>
      </c>
      <c r="N149" s="5">
        <f t="shared" si="16"/>
        <v>45986</v>
      </c>
      <c r="O149" s="7" t="s">
        <v>256</v>
      </c>
      <c r="P149" t="str">
        <f t="shared" si="17"/>
        <v>Xero</v>
      </c>
      <c r="Q149" t="str">
        <f t="shared" si="18"/>
        <v>Xero</v>
      </c>
      <c r="R149" t="str">
        <f t="shared" si="19"/>
        <v>RPT402-1</v>
      </c>
      <c r="S149" s="6">
        <f t="shared" si="20"/>
        <v>56.35</v>
      </c>
    </row>
    <row r="150" spans="1:19" ht="10.9" customHeight="1" x14ac:dyDescent="0.2">
      <c r="A150" s="16">
        <v>45989</v>
      </c>
      <c r="B150" s="17" t="s">
        <v>62</v>
      </c>
      <c r="C150" s="17" t="s">
        <v>62</v>
      </c>
      <c r="D150" s="17" t="s">
        <v>113</v>
      </c>
      <c r="E150" s="17" t="s">
        <v>114</v>
      </c>
      <c r="F150" s="18">
        <v>19.95</v>
      </c>
      <c r="G150" s="17" t="s">
        <v>22</v>
      </c>
      <c r="H150" s="17" t="s">
        <v>23</v>
      </c>
      <c r="I150" s="17" t="s">
        <v>19</v>
      </c>
      <c r="L150" t="str">
        <f t="shared" si="14"/>
        <v>610</v>
      </c>
      <c r="M150" t="str">
        <f t="shared" si="15"/>
        <v>Accounts Receivable</v>
      </c>
      <c r="N150" s="5">
        <f t="shared" si="16"/>
        <v>45989</v>
      </c>
      <c r="O150" s="7" t="s">
        <v>256</v>
      </c>
      <c r="P150" t="str">
        <f t="shared" si="17"/>
        <v>City Limousines</v>
      </c>
      <c r="Q150" t="str">
        <f t="shared" si="18"/>
        <v>City Limousines</v>
      </c>
      <c r="R150" t="str">
        <f t="shared" si="19"/>
        <v>Book</v>
      </c>
      <c r="S150" s="6">
        <f t="shared" si="20"/>
        <v>19.95</v>
      </c>
    </row>
    <row r="151" spans="1:19" ht="10.9" customHeight="1" x14ac:dyDescent="0.2">
      <c r="A151" s="16">
        <v>45993</v>
      </c>
      <c r="B151" s="17" t="s">
        <v>115</v>
      </c>
      <c r="C151" s="17" t="s">
        <v>115</v>
      </c>
      <c r="D151" s="17" t="s">
        <v>116</v>
      </c>
      <c r="E151" s="17" t="s">
        <v>116</v>
      </c>
      <c r="F151" s="18">
        <v>2000</v>
      </c>
      <c r="G151" s="17" t="s">
        <v>13</v>
      </c>
      <c r="H151" s="17" t="s">
        <v>14</v>
      </c>
      <c r="I151" s="17" t="s">
        <v>15</v>
      </c>
      <c r="L151" t="str">
        <f t="shared" si="14"/>
        <v>800</v>
      </c>
      <c r="M151" t="str">
        <f t="shared" si="15"/>
        <v>Accounts Payable</v>
      </c>
      <c r="N151" s="5">
        <f t="shared" si="16"/>
        <v>45993</v>
      </c>
      <c r="O151" s="7" t="s">
        <v>256</v>
      </c>
      <c r="P151" t="str">
        <f t="shared" si="17"/>
        <v>SMART Agency</v>
      </c>
      <c r="Q151" t="str">
        <f t="shared" si="18"/>
        <v>SMART Agency</v>
      </c>
      <c r="R151" t="str">
        <f t="shared" si="19"/>
        <v>SM0195</v>
      </c>
      <c r="S151" s="6">
        <f t="shared" si="20"/>
        <v>2000</v>
      </c>
    </row>
    <row r="152" spans="1:19" ht="10.9" customHeight="1" x14ac:dyDescent="0.2">
      <c r="A152" s="16">
        <v>45999</v>
      </c>
      <c r="B152" s="17" t="s">
        <v>91</v>
      </c>
      <c r="C152" s="17" t="s">
        <v>91</v>
      </c>
      <c r="D152" s="17" t="s">
        <v>92</v>
      </c>
      <c r="E152" s="17" t="s">
        <v>92</v>
      </c>
      <c r="F152" s="18">
        <v>59.54</v>
      </c>
      <c r="G152" s="17" t="s">
        <v>13</v>
      </c>
      <c r="H152" s="17" t="s">
        <v>14</v>
      </c>
      <c r="I152" s="17" t="s">
        <v>15</v>
      </c>
      <c r="L152" t="str">
        <f t="shared" si="14"/>
        <v>800</v>
      </c>
      <c r="M152" t="str">
        <f t="shared" si="15"/>
        <v>Accounts Payable</v>
      </c>
      <c r="N152" s="5">
        <f t="shared" si="16"/>
        <v>45999</v>
      </c>
      <c r="O152" s="7" t="s">
        <v>256</v>
      </c>
      <c r="P152" t="str">
        <f t="shared" si="17"/>
        <v>Swanston Security</v>
      </c>
      <c r="Q152" t="str">
        <f t="shared" si="18"/>
        <v>Swanston Security</v>
      </c>
      <c r="R152" t="str">
        <f t="shared" si="19"/>
        <v>RPT429-1</v>
      </c>
      <c r="S152" s="6">
        <f t="shared" si="20"/>
        <v>59.54</v>
      </c>
    </row>
    <row r="153" spans="1:19" ht="10.9" customHeight="1" x14ac:dyDescent="0.2">
      <c r="A153" s="16">
        <v>46000</v>
      </c>
      <c r="B153" s="17" t="s">
        <v>42</v>
      </c>
      <c r="C153" s="17" t="s">
        <v>42</v>
      </c>
      <c r="D153" s="17" t="s">
        <v>43</v>
      </c>
      <c r="E153" s="17" t="s">
        <v>43</v>
      </c>
      <c r="F153" s="18">
        <v>1181.25</v>
      </c>
      <c r="G153" s="17" t="s">
        <v>13</v>
      </c>
      <c r="H153" s="17" t="s">
        <v>14</v>
      </c>
      <c r="I153" s="17" t="s">
        <v>15</v>
      </c>
      <c r="L153" t="str">
        <f t="shared" si="14"/>
        <v>800</v>
      </c>
      <c r="M153" t="str">
        <f t="shared" si="15"/>
        <v>Accounts Payable</v>
      </c>
      <c r="N153" s="5">
        <f t="shared" si="16"/>
        <v>46000</v>
      </c>
      <c r="O153" s="7" t="s">
        <v>256</v>
      </c>
      <c r="P153" t="str">
        <f t="shared" si="17"/>
        <v>Truxton Property Management</v>
      </c>
      <c r="Q153" t="str">
        <f t="shared" si="18"/>
        <v>Truxton Property Management</v>
      </c>
      <c r="R153" t="str">
        <f t="shared" si="19"/>
        <v>RPT469-1</v>
      </c>
      <c r="S153" s="6">
        <f t="shared" si="20"/>
        <v>1181.25</v>
      </c>
    </row>
    <row r="154" spans="1:19" ht="10.9" customHeight="1" x14ac:dyDescent="0.2">
      <c r="A154" s="16">
        <v>46002</v>
      </c>
      <c r="B154" s="17" t="s">
        <v>28</v>
      </c>
      <c r="C154" s="17" t="s">
        <v>28</v>
      </c>
      <c r="D154" s="17" t="s">
        <v>29</v>
      </c>
      <c r="E154" s="17" t="s">
        <v>29</v>
      </c>
      <c r="F154" s="18">
        <v>108.6</v>
      </c>
      <c r="G154" s="17" t="s">
        <v>13</v>
      </c>
      <c r="H154" s="17" t="s">
        <v>14</v>
      </c>
      <c r="I154" s="17" t="s">
        <v>15</v>
      </c>
      <c r="L154" t="str">
        <f t="shared" si="14"/>
        <v>800</v>
      </c>
      <c r="M154" t="str">
        <f t="shared" si="15"/>
        <v>Accounts Payable</v>
      </c>
      <c r="N154" s="5">
        <f t="shared" si="16"/>
        <v>46002</v>
      </c>
      <c r="O154" s="7" t="s">
        <v>256</v>
      </c>
      <c r="P154" t="str">
        <f t="shared" si="17"/>
        <v>PowerDirect</v>
      </c>
      <c r="Q154" t="str">
        <f t="shared" si="18"/>
        <v>PowerDirect</v>
      </c>
      <c r="R154" t="str">
        <f t="shared" si="19"/>
        <v>RPT445-1</v>
      </c>
      <c r="S154" s="6">
        <f t="shared" si="20"/>
        <v>108.6</v>
      </c>
    </row>
    <row r="155" spans="1:19" ht="10.9" customHeight="1" x14ac:dyDescent="0.2">
      <c r="A155" s="16">
        <v>46002</v>
      </c>
      <c r="B155" s="17" t="s">
        <v>25</v>
      </c>
      <c r="C155" s="17" t="s">
        <v>25</v>
      </c>
      <c r="D155" s="17" t="s">
        <v>117</v>
      </c>
      <c r="E155" s="17" t="s">
        <v>118</v>
      </c>
      <c r="F155" s="18">
        <v>6187.5</v>
      </c>
      <c r="G155" s="17" t="s">
        <v>22</v>
      </c>
      <c r="H155" s="17" t="s">
        <v>23</v>
      </c>
      <c r="I155" s="17" t="s">
        <v>19</v>
      </c>
      <c r="L155" t="str">
        <f t="shared" si="14"/>
        <v>610</v>
      </c>
      <c r="M155" t="str">
        <f t="shared" si="15"/>
        <v>Accounts Receivable</v>
      </c>
      <c r="N155" s="5">
        <f t="shared" si="16"/>
        <v>46002</v>
      </c>
      <c r="O155" s="7" t="s">
        <v>256</v>
      </c>
      <c r="P155" t="str">
        <f t="shared" si="17"/>
        <v>Ridgeway University</v>
      </c>
      <c r="Q155" t="str">
        <f t="shared" si="18"/>
        <v>Ridgeway University</v>
      </c>
      <c r="R155" t="str">
        <f t="shared" si="19"/>
        <v>P/O CRM08-12</v>
      </c>
      <c r="S155" s="6">
        <f t="shared" si="20"/>
        <v>6187.5</v>
      </c>
    </row>
    <row r="156" spans="1:19" ht="10.9" customHeight="1" x14ac:dyDescent="0.2">
      <c r="A156" s="16">
        <v>46003</v>
      </c>
      <c r="B156" s="17" t="s">
        <v>119</v>
      </c>
      <c r="C156" s="17" t="s">
        <v>119</v>
      </c>
      <c r="D156" s="17" t="s">
        <v>120</v>
      </c>
      <c r="E156" s="17" t="s">
        <v>85</v>
      </c>
      <c r="F156" s="18">
        <v>500</v>
      </c>
      <c r="G156" s="17" t="s">
        <v>22</v>
      </c>
      <c r="H156" s="17" t="s">
        <v>23</v>
      </c>
      <c r="I156" s="17" t="s">
        <v>19</v>
      </c>
      <c r="L156" t="str">
        <f t="shared" si="14"/>
        <v>610</v>
      </c>
      <c r="M156" t="str">
        <f t="shared" si="15"/>
        <v>Accounts Receivable</v>
      </c>
      <c r="N156" s="5">
        <f t="shared" si="16"/>
        <v>46003</v>
      </c>
      <c r="O156" s="7" t="s">
        <v>256</v>
      </c>
      <c r="P156" t="str">
        <f t="shared" si="17"/>
        <v>Boom FM</v>
      </c>
      <c r="Q156" t="str">
        <f t="shared" si="18"/>
        <v>Boom FM</v>
      </c>
      <c r="R156" t="str">
        <f t="shared" si="19"/>
        <v>Training</v>
      </c>
      <c r="S156" s="6">
        <f t="shared" si="20"/>
        <v>500</v>
      </c>
    </row>
    <row r="157" spans="1:19" ht="10.9" customHeight="1" x14ac:dyDescent="0.2">
      <c r="A157" s="16">
        <v>46004</v>
      </c>
      <c r="B157" s="17" t="s">
        <v>45</v>
      </c>
      <c r="C157" s="17" t="s">
        <v>45</v>
      </c>
      <c r="D157" s="17" t="s">
        <v>46</v>
      </c>
      <c r="E157" s="17" t="s">
        <v>46</v>
      </c>
      <c r="F157" s="18">
        <v>51.5</v>
      </c>
      <c r="G157" s="17" t="s">
        <v>13</v>
      </c>
      <c r="H157" s="17" t="s">
        <v>14</v>
      </c>
      <c r="I157" s="17" t="s">
        <v>15</v>
      </c>
      <c r="L157" t="str">
        <f t="shared" si="14"/>
        <v>800</v>
      </c>
      <c r="M157" t="str">
        <f t="shared" si="15"/>
        <v>Accounts Payable</v>
      </c>
      <c r="N157" s="5">
        <f t="shared" si="16"/>
        <v>46004</v>
      </c>
      <c r="O157" s="7" t="s">
        <v>256</v>
      </c>
      <c r="P157" t="str">
        <f t="shared" si="17"/>
        <v>Net Connect</v>
      </c>
      <c r="Q157" t="str">
        <f t="shared" si="18"/>
        <v>Net Connect</v>
      </c>
      <c r="R157" t="str">
        <f t="shared" si="19"/>
        <v>RPT489-1</v>
      </c>
      <c r="S157" s="6">
        <f t="shared" si="20"/>
        <v>51.5</v>
      </c>
    </row>
    <row r="158" spans="1:19" ht="10.9" customHeight="1" x14ac:dyDescent="0.2">
      <c r="A158" s="16">
        <v>46005</v>
      </c>
      <c r="B158" s="17" t="s">
        <v>121</v>
      </c>
      <c r="C158" s="17" t="s">
        <v>121</v>
      </c>
      <c r="D158" s="17" t="s">
        <v>122</v>
      </c>
      <c r="E158" s="17" t="s">
        <v>123</v>
      </c>
      <c r="F158" s="18">
        <v>1407.25</v>
      </c>
      <c r="G158" s="17" t="s">
        <v>22</v>
      </c>
      <c r="H158" s="17" t="s">
        <v>23</v>
      </c>
      <c r="I158" s="17" t="s">
        <v>19</v>
      </c>
      <c r="L158" t="str">
        <f t="shared" si="14"/>
        <v>610</v>
      </c>
      <c r="M158" t="str">
        <f t="shared" si="15"/>
        <v>Accounts Receivable</v>
      </c>
      <c r="N158" s="5">
        <f t="shared" si="16"/>
        <v>46005</v>
      </c>
      <c r="O158" s="7" t="s">
        <v>256</v>
      </c>
      <c r="P158" t="str">
        <f t="shared" si="17"/>
        <v>Petrie McLoud Watson &amp; Associates</v>
      </c>
      <c r="Q158" t="str">
        <f t="shared" si="18"/>
        <v>Petrie McLoud Watson &amp; Associates</v>
      </c>
      <c r="R158" t="str">
        <f t="shared" si="19"/>
        <v>Portal Proj</v>
      </c>
      <c r="S158" s="6">
        <f t="shared" si="20"/>
        <v>1407.25</v>
      </c>
    </row>
    <row r="159" spans="1:19" ht="10.9" customHeight="1" x14ac:dyDescent="0.2">
      <c r="A159" s="16">
        <v>46006</v>
      </c>
      <c r="B159" s="17" t="s">
        <v>119</v>
      </c>
      <c r="C159" s="17" t="s">
        <v>119</v>
      </c>
      <c r="D159" s="17" t="s">
        <v>124</v>
      </c>
      <c r="E159" s="17" t="s">
        <v>85</v>
      </c>
      <c r="F159" s="18">
        <v>1000</v>
      </c>
      <c r="G159" s="17" t="s">
        <v>22</v>
      </c>
      <c r="H159" s="17" t="s">
        <v>23</v>
      </c>
      <c r="I159" s="17" t="s">
        <v>19</v>
      </c>
      <c r="L159" t="str">
        <f t="shared" si="14"/>
        <v>610</v>
      </c>
      <c r="M159" t="str">
        <f t="shared" si="15"/>
        <v>Accounts Receivable</v>
      </c>
      <c r="N159" s="5">
        <f t="shared" si="16"/>
        <v>46006</v>
      </c>
      <c r="O159" s="7" t="s">
        <v>256</v>
      </c>
      <c r="P159" t="str">
        <f t="shared" si="17"/>
        <v>Boom FM</v>
      </c>
      <c r="Q159" t="str">
        <f t="shared" si="18"/>
        <v>Boom FM</v>
      </c>
      <c r="R159" t="str">
        <f t="shared" si="19"/>
        <v>Training</v>
      </c>
      <c r="S159" s="6">
        <f t="shared" si="20"/>
        <v>1000</v>
      </c>
    </row>
    <row r="160" spans="1:19" ht="10.9" customHeight="1" x14ac:dyDescent="0.2">
      <c r="A160" s="16">
        <v>46006</v>
      </c>
      <c r="B160" s="17" t="s">
        <v>119</v>
      </c>
      <c r="C160" s="17" t="s">
        <v>119</v>
      </c>
      <c r="D160" s="17"/>
      <c r="E160" s="17" t="s">
        <v>85</v>
      </c>
      <c r="F160" s="18">
        <v>500</v>
      </c>
      <c r="G160" s="17" t="s">
        <v>60</v>
      </c>
      <c r="H160" s="17" t="s">
        <v>61</v>
      </c>
      <c r="I160" s="17" t="s">
        <v>15</v>
      </c>
      <c r="L160" t="str">
        <f t="shared" si="14"/>
        <v>877</v>
      </c>
      <c r="M160" t="str">
        <f t="shared" si="15"/>
        <v>Tracking Transfers</v>
      </c>
      <c r="N160" s="5">
        <f t="shared" si="16"/>
        <v>46006</v>
      </c>
      <c r="O160" s="7" t="s">
        <v>256</v>
      </c>
      <c r="P160" t="str">
        <f t="shared" si="17"/>
        <v>Boom FM</v>
      </c>
      <c r="Q160" t="str">
        <f t="shared" si="18"/>
        <v>Boom FM</v>
      </c>
      <c r="R160" t="str">
        <f t="shared" si="19"/>
        <v>Training</v>
      </c>
      <c r="S160" s="6">
        <f t="shared" si="20"/>
        <v>500</v>
      </c>
    </row>
    <row r="161" spans="1:19" ht="10.9" customHeight="1" x14ac:dyDescent="0.2">
      <c r="A161" s="16">
        <v>46006</v>
      </c>
      <c r="B161" s="17" t="s">
        <v>119</v>
      </c>
      <c r="C161" s="17" t="s">
        <v>119</v>
      </c>
      <c r="D161" s="17"/>
      <c r="E161" s="17" t="s">
        <v>85</v>
      </c>
      <c r="F161" s="18">
        <v>-500</v>
      </c>
      <c r="G161" s="17" t="s">
        <v>60</v>
      </c>
      <c r="H161" s="17" t="s">
        <v>61</v>
      </c>
      <c r="I161" s="17" t="s">
        <v>15</v>
      </c>
      <c r="L161" t="str">
        <f t="shared" si="14"/>
        <v>877</v>
      </c>
      <c r="M161" t="str">
        <f t="shared" si="15"/>
        <v>Tracking Transfers</v>
      </c>
      <c r="N161" s="5">
        <f t="shared" si="16"/>
        <v>46006</v>
      </c>
      <c r="O161" s="7" t="s">
        <v>256</v>
      </c>
      <c r="P161" t="str">
        <f t="shared" si="17"/>
        <v>Boom FM</v>
      </c>
      <c r="Q161" t="str">
        <f t="shared" si="18"/>
        <v>Boom FM</v>
      </c>
      <c r="R161" t="str">
        <f t="shared" si="19"/>
        <v>Training</v>
      </c>
      <c r="S161" s="6">
        <f t="shared" si="20"/>
        <v>-500</v>
      </c>
    </row>
    <row r="162" spans="1:19" ht="10.9" customHeight="1" x14ac:dyDescent="0.2">
      <c r="A162" s="16">
        <v>46006</v>
      </c>
      <c r="B162" s="17" t="s">
        <v>119</v>
      </c>
      <c r="C162" s="17" t="s">
        <v>119</v>
      </c>
      <c r="D162" s="17"/>
      <c r="E162" s="17" t="s">
        <v>85</v>
      </c>
      <c r="F162" s="18">
        <v>-500</v>
      </c>
      <c r="G162" s="17" t="s">
        <v>22</v>
      </c>
      <c r="H162" s="17" t="s">
        <v>23</v>
      </c>
      <c r="I162" s="17" t="s">
        <v>19</v>
      </c>
      <c r="L162" t="str">
        <f t="shared" si="14"/>
        <v>610</v>
      </c>
      <c r="M162" t="str">
        <f t="shared" si="15"/>
        <v>Accounts Receivable</v>
      </c>
      <c r="N162" s="5">
        <f t="shared" si="16"/>
        <v>46006</v>
      </c>
      <c r="O162" s="7" t="s">
        <v>256</v>
      </c>
      <c r="P162" t="str">
        <f t="shared" si="17"/>
        <v>Boom FM</v>
      </c>
      <c r="Q162" t="str">
        <f t="shared" si="18"/>
        <v>Boom FM</v>
      </c>
      <c r="R162" t="str">
        <f t="shared" si="19"/>
        <v>Training</v>
      </c>
      <c r="S162" s="6">
        <f t="shared" si="20"/>
        <v>-500</v>
      </c>
    </row>
    <row r="163" spans="1:19" ht="10.9" customHeight="1" x14ac:dyDescent="0.2">
      <c r="A163" s="16">
        <v>46006</v>
      </c>
      <c r="B163" s="17" t="s">
        <v>119</v>
      </c>
      <c r="C163" s="17" t="s">
        <v>119</v>
      </c>
      <c r="D163" s="17"/>
      <c r="E163" s="17" t="s">
        <v>85</v>
      </c>
      <c r="F163" s="18">
        <v>500</v>
      </c>
      <c r="G163" s="17" t="s">
        <v>22</v>
      </c>
      <c r="H163" s="17" t="s">
        <v>23</v>
      </c>
      <c r="I163" s="17" t="s">
        <v>19</v>
      </c>
      <c r="L163" t="str">
        <f t="shared" si="14"/>
        <v>610</v>
      </c>
      <c r="M163" t="str">
        <f t="shared" si="15"/>
        <v>Accounts Receivable</v>
      </c>
      <c r="N163" s="5">
        <f t="shared" si="16"/>
        <v>46006</v>
      </c>
      <c r="O163" s="7" t="s">
        <v>256</v>
      </c>
      <c r="P163" t="str">
        <f t="shared" si="17"/>
        <v>Boom FM</v>
      </c>
      <c r="Q163" t="str">
        <f t="shared" si="18"/>
        <v>Boom FM</v>
      </c>
      <c r="R163" t="str">
        <f t="shared" si="19"/>
        <v>Training</v>
      </c>
      <c r="S163" s="6">
        <f t="shared" si="20"/>
        <v>500</v>
      </c>
    </row>
    <row r="164" spans="1:19" ht="10.9" customHeight="1" x14ac:dyDescent="0.2">
      <c r="A164" s="16">
        <v>46006</v>
      </c>
      <c r="B164" s="17" t="s">
        <v>119</v>
      </c>
      <c r="C164" s="17" t="s">
        <v>119</v>
      </c>
      <c r="D164" s="17" t="s">
        <v>125</v>
      </c>
      <c r="E164" s="17" t="s">
        <v>85</v>
      </c>
      <c r="F164" s="18">
        <v>-500</v>
      </c>
      <c r="G164" s="17" t="s">
        <v>22</v>
      </c>
      <c r="H164" s="17" t="s">
        <v>23</v>
      </c>
      <c r="I164" s="17" t="s">
        <v>19</v>
      </c>
      <c r="L164" t="str">
        <f t="shared" si="14"/>
        <v>610</v>
      </c>
      <c r="M164" t="str">
        <f t="shared" si="15"/>
        <v>Accounts Receivable</v>
      </c>
      <c r="N164" s="5">
        <f t="shared" si="16"/>
        <v>46006</v>
      </c>
      <c r="O164" s="7" t="s">
        <v>256</v>
      </c>
      <c r="P164" t="str">
        <f t="shared" si="17"/>
        <v>Boom FM</v>
      </c>
      <c r="Q164" t="str">
        <f t="shared" si="18"/>
        <v>Boom FM</v>
      </c>
      <c r="R164" t="str">
        <f t="shared" si="19"/>
        <v>Training</v>
      </c>
      <c r="S164" s="6">
        <f t="shared" si="20"/>
        <v>-500</v>
      </c>
    </row>
    <row r="165" spans="1:19" ht="10.9" customHeight="1" x14ac:dyDescent="0.2">
      <c r="A165" s="16">
        <v>46010</v>
      </c>
      <c r="B165" s="17" t="s">
        <v>56</v>
      </c>
      <c r="C165" s="17" t="s">
        <v>56</v>
      </c>
      <c r="D165" s="17" t="s">
        <v>126</v>
      </c>
      <c r="E165" s="17" t="s">
        <v>126</v>
      </c>
      <c r="F165" s="18">
        <v>250</v>
      </c>
      <c r="G165" s="17" t="s">
        <v>22</v>
      </c>
      <c r="H165" s="17" t="s">
        <v>23</v>
      </c>
      <c r="I165" s="17" t="s">
        <v>19</v>
      </c>
      <c r="L165" t="str">
        <f t="shared" si="14"/>
        <v>610</v>
      </c>
      <c r="M165" t="str">
        <f t="shared" si="15"/>
        <v>Accounts Receivable</v>
      </c>
      <c r="N165" s="5">
        <f t="shared" si="16"/>
        <v>46010</v>
      </c>
      <c r="O165" s="7" t="s">
        <v>256</v>
      </c>
      <c r="P165" t="str">
        <f t="shared" si="17"/>
        <v>Port &amp; Philip Freight</v>
      </c>
      <c r="Q165" t="str">
        <f t="shared" si="18"/>
        <v>Port &amp; Philip Freight</v>
      </c>
      <c r="R165" t="str">
        <f t="shared" si="19"/>
        <v>INV-0041</v>
      </c>
      <c r="S165" s="6">
        <f t="shared" si="20"/>
        <v>250</v>
      </c>
    </row>
    <row r="166" spans="1:19" ht="10.9" customHeight="1" x14ac:dyDescent="0.2">
      <c r="A166" s="16">
        <v>46011</v>
      </c>
      <c r="B166" s="17" t="s">
        <v>56</v>
      </c>
      <c r="C166" s="17" t="s">
        <v>56</v>
      </c>
      <c r="D166" s="17" t="s">
        <v>127</v>
      </c>
      <c r="E166" s="17" t="s">
        <v>127</v>
      </c>
      <c r="F166" s="18">
        <v>1995</v>
      </c>
      <c r="G166" s="17" t="s">
        <v>22</v>
      </c>
      <c r="H166" s="17" t="s">
        <v>23</v>
      </c>
      <c r="I166" s="17" t="s">
        <v>19</v>
      </c>
      <c r="L166" t="str">
        <f t="shared" si="14"/>
        <v>610</v>
      </c>
      <c r="M166" t="str">
        <f t="shared" si="15"/>
        <v>Accounts Receivable</v>
      </c>
      <c r="N166" s="5">
        <f t="shared" si="16"/>
        <v>46011</v>
      </c>
      <c r="O166" s="7" t="s">
        <v>256</v>
      </c>
      <c r="P166" t="str">
        <f t="shared" si="17"/>
        <v>Port &amp; Philip Freight</v>
      </c>
      <c r="Q166" t="str">
        <f t="shared" si="18"/>
        <v>Port &amp; Philip Freight</v>
      </c>
      <c r="R166" t="str">
        <f t="shared" si="19"/>
        <v>INV-0042</v>
      </c>
      <c r="S166" s="6">
        <f t="shared" si="20"/>
        <v>1995</v>
      </c>
    </row>
    <row r="167" spans="1:19" ht="10.9" customHeight="1" x14ac:dyDescent="0.2">
      <c r="A167" s="16">
        <v>46012</v>
      </c>
      <c r="B167" s="17" t="s">
        <v>28</v>
      </c>
      <c r="C167" s="17" t="s">
        <v>32</v>
      </c>
      <c r="D167" s="17"/>
      <c r="E167" s="17" t="s">
        <v>29</v>
      </c>
      <c r="F167" s="18">
        <v>-108.6</v>
      </c>
      <c r="G167" s="17" t="s">
        <v>13</v>
      </c>
      <c r="H167" s="17" t="s">
        <v>14</v>
      </c>
      <c r="I167" s="17" t="s">
        <v>15</v>
      </c>
      <c r="L167" t="str">
        <f t="shared" si="14"/>
        <v>800</v>
      </c>
      <c r="M167" t="str">
        <f t="shared" si="15"/>
        <v>Accounts Payable</v>
      </c>
      <c r="N167" s="5">
        <f t="shared" si="16"/>
        <v>46012</v>
      </c>
      <c r="O167" s="7" t="s">
        <v>256</v>
      </c>
      <c r="P167" t="str">
        <f t="shared" si="17"/>
        <v>PowerDirect</v>
      </c>
      <c r="Q167" t="str">
        <f t="shared" si="18"/>
        <v>Payment: PowerDirect</v>
      </c>
      <c r="R167" t="str">
        <f t="shared" si="19"/>
        <v>RPT445-1</v>
      </c>
      <c r="S167" s="6">
        <f t="shared" si="20"/>
        <v>-108.6</v>
      </c>
    </row>
    <row r="168" spans="1:19" ht="10.9" customHeight="1" x14ac:dyDescent="0.2">
      <c r="A168" s="16">
        <v>46012</v>
      </c>
      <c r="B168" s="17" t="s">
        <v>45</v>
      </c>
      <c r="C168" s="17" t="s">
        <v>74</v>
      </c>
      <c r="D168" s="17"/>
      <c r="E168" s="17" t="s">
        <v>46</v>
      </c>
      <c r="F168" s="18">
        <v>-51.5</v>
      </c>
      <c r="G168" s="17" t="s">
        <v>13</v>
      </c>
      <c r="H168" s="17" t="s">
        <v>14</v>
      </c>
      <c r="I168" s="17" t="s">
        <v>15</v>
      </c>
      <c r="L168" t="str">
        <f t="shared" si="14"/>
        <v>800</v>
      </c>
      <c r="M168" t="str">
        <f t="shared" si="15"/>
        <v>Accounts Payable</v>
      </c>
      <c r="N168" s="5">
        <f t="shared" si="16"/>
        <v>46012</v>
      </c>
      <c r="O168" s="7" t="s">
        <v>256</v>
      </c>
      <c r="P168" t="str">
        <f t="shared" si="17"/>
        <v>Net Connect</v>
      </c>
      <c r="Q168" t="str">
        <f t="shared" si="18"/>
        <v>Payment: Net Connect</v>
      </c>
      <c r="R168" t="str">
        <f t="shared" si="19"/>
        <v>RPT489-1</v>
      </c>
      <c r="S168" s="6">
        <f t="shared" si="20"/>
        <v>-51.5</v>
      </c>
    </row>
    <row r="169" spans="1:19" ht="10.9" customHeight="1" x14ac:dyDescent="0.2">
      <c r="A169" s="16">
        <v>46012</v>
      </c>
      <c r="B169" s="17" t="s">
        <v>45</v>
      </c>
      <c r="C169" s="17" t="s">
        <v>74</v>
      </c>
      <c r="D169" s="17"/>
      <c r="E169" s="17" t="s">
        <v>46</v>
      </c>
      <c r="F169" s="18">
        <v>-46.82</v>
      </c>
      <c r="G169" s="17" t="s">
        <v>13</v>
      </c>
      <c r="H169" s="17" t="s">
        <v>14</v>
      </c>
      <c r="I169" s="17" t="s">
        <v>15</v>
      </c>
      <c r="L169" t="str">
        <f t="shared" si="14"/>
        <v>800</v>
      </c>
      <c r="M169" t="str">
        <f t="shared" si="15"/>
        <v>Accounts Payable</v>
      </c>
      <c r="N169" s="5">
        <f t="shared" si="16"/>
        <v>46012</v>
      </c>
      <c r="O169" s="7" t="s">
        <v>256</v>
      </c>
      <c r="P169" t="str">
        <f t="shared" si="17"/>
        <v>Net Connect</v>
      </c>
      <c r="Q169" t="str">
        <f t="shared" si="18"/>
        <v>Payment: Net Connect</v>
      </c>
      <c r="R169" t="str">
        <f t="shared" si="19"/>
        <v>RPT489-1</v>
      </c>
      <c r="S169" s="6">
        <f t="shared" si="20"/>
        <v>-46.82</v>
      </c>
    </row>
    <row r="170" spans="1:19" ht="10.9" customHeight="1" x14ac:dyDescent="0.2">
      <c r="A170" s="16">
        <v>46012</v>
      </c>
      <c r="B170" s="17" t="s">
        <v>28</v>
      </c>
      <c r="C170" s="17" t="s">
        <v>32</v>
      </c>
      <c r="D170" s="17"/>
      <c r="E170" s="17" t="s">
        <v>29</v>
      </c>
      <c r="F170" s="18">
        <v>-108.6</v>
      </c>
      <c r="G170" s="17" t="s">
        <v>17</v>
      </c>
      <c r="H170" s="17" t="s">
        <v>18</v>
      </c>
      <c r="I170" s="17" t="s">
        <v>19</v>
      </c>
      <c r="L170" t="str">
        <f t="shared" si="14"/>
        <v>090</v>
      </c>
      <c r="M170" t="str">
        <f t="shared" si="15"/>
        <v>Business Bank Account</v>
      </c>
      <c r="N170" s="5">
        <f t="shared" si="16"/>
        <v>46012</v>
      </c>
      <c r="O170" s="7" t="s">
        <v>256</v>
      </c>
      <c r="P170" t="str">
        <f t="shared" si="17"/>
        <v>PowerDirect</v>
      </c>
      <c r="Q170" t="str">
        <f t="shared" si="18"/>
        <v>Payment: PowerDirect</v>
      </c>
      <c r="R170" t="str">
        <f t="shared" si="19"/>
        <v>RPT445-1</v>
      </c>
      <c r="S170" s="6">
        <f t="shared" si="20"/>
        <v>-108.6</v>
      </c>
    </row>
    <row r="171" spans="1:19" ht="10.9" customHeight="1" x14ac:dyDescent="0.2">
      <c r="A171" s="16">
        <v>46012</v>
      </c>
      <c r="B171" s="17" t="s">
        <v>25</v>
      </c>
      <c r="C171" s="17" t="s">
        <v>31</v>
      </c>
      <c r="D171" s="17"/>
      <c r="E171" s="17" t="s">
        <v>117</v>
      </c>
      <c r="F171" s="18">
        <v>6187.5</v>
      </c>
      <c r="G171" s="17" t="s">
        <v>17</v>
      </c>
      <c r="H171" s="17" t="s">
        <v>18</v>
      </c>
      <c r="I171" s="17" t="s">
        <v>19</v>
      </c>
      <c r="L171" t="str">
        <f t="shared" si="14"/>
        <v>090</v>
      </c>
      <c r="M171" t="str">
        <f t="shared" si="15"/>
        <v>Business Bank Account</v>
      </c>
      <c r="N171" s="5">
        <f t="shared" si="16"/>
        <v>46012</v>
      </c>
      <c r="O171" s="7" t="s">
        <v>256</v>
      </c>
      <c r="P171" t="str">
        <f t="shared" si="17"/>
        <v>Ridgeway University</v>
      </c>
      <c r="Q171" t="str">
        <f t="shared" si="18"/>
        <v>Payment: Ridgeway University</v>
      </c>
      <c r="R171" t="str">
        <f t="shared" si="19"/>
        <v>INV-0020</v>
      </c>
      <c r="S171" s="6">
        <f t="shared" si="20"/>
        <v>6187.5</v>
      </c>
    </row>
    <row r="172" spans="1:19" ht="10.9" customHeight="1" x14ac:dyDescent="0.2">
      <c r="A172" s="16">
        <v>46012</v>
      </c>
      <c r="B172" s="17" t="s">
        <v>45</v>
      </c>
      <c r="C172" s="17" t="s">
        <v>74</v>
      </c>
      <c r="D172" s="17"/>
      <c r="E172" s="17" t="s">
        <v>46</v>
      </c>
      <c r="F172" s="18">
        <v>-51.5</v>
      </c>
      <c r="G172" s="17" t="s">
        <v>17</v>
      </c>
      <c r="H172" s="17" t="s">
        <v>18</v>
      </c>
      <c r="I172" s="17" t="s">
        <v>19</v>
      </c>
      <c r="L172" t="str">
        <f t="shared" si="14"/>
        <v>090</v>
      </c>
      <c r="M172" t="str">
        <f t="shared" si="15"/>
        <v>Business Bank Account</v>
      </c>
      <c r="N172" s="5">
        <f t="shared" si="16"/>
        <v>46012</v>
      </c>
      <c r="O172" s="7" t="s">
        <v>256</v>
      </c>
      <c r="P172" t="str">
        <f t="shared" si="17"/>
        <v>Net Connect</v>
      </c>
      <c r="Q172" t="str">
        <f t="shared" si="18"/>
        <v>Payment: Net Connect</v>
      </c>
      <c r="R172" t="str">
        <f t="shared" si="19"/>
        <v>RPT489-1</v>
      </c>
      <c r="S172" s="6">
        <f t="shared" si="20"/>
        <v>-51.5</v>
      </c>
    </row>
    <row r="173" spans="1:19" ht="10.9" customHeight="1" x14ac:dyDescent="0.2">
      <c r="A173" s="16">
        <v>46012</v>
      </c>
      <c r="B173" s="17" t="s">
        <v>56</v>
      </c>
      <c r="C173" s="17" t="s">
        <v>56</v>
      </c>
      <c r="D173" s="17" t="s">
        <v>128</v>
      </c>
      <c r="E173" s="17" t="s">
        <v>51</v>
      </c>
      <c r="F173" s="18">
        <v>541.25</v>
      </c>
      <c r="G173" s="17" t="s">
        <v>22</v>
      </c>
      <c r="H173" s="17" t="s">
        <v>23</v>
      </c>
      <c r="I173" s="17" t="s">
        <v>19</v>
      </c>
      <c r="L173" t="str">
        <f t="shared" si="14"/>
        <v>610</v>
      </c>
      <c r="M173" t="str">
        <f t="shared" si="15"/>
        <v>Accounts Receivable</v>
      </c>
      <c r="N173" s="5">
        <f t="shared" si="16"/>
        <v>46012</v>
      </c>
      <c r="O173" s="7" t="s">
        <v>256</v>
      </c>
      <c r="P173" t="str">
        <f t="shared" si="17"/>
        <v>Port &amp; Philip Freight</v>
      </c>
      <c r="Q173" t="str">
        <f t="shared" si="18"/>
        <v>Port &amp; Philip Freight</v>
      </c>
      <c r="R173" t="str">
        <f t="shared" si="19"/>
        <v>Monthly Support</v>
      </c>
      <c r="S173" s="6">
        <f t="shared" si="20"/>
        <v>541.25</v>
      </c>
    </row>
    <row r="174" spans="1:19" ht="10.9" customHeight="1" x14ac:dyDescent="0.2">
      <c r="A174" s="16">
        <v>46012</v>
      </c>
      <c r="B174" s="17" t="s">
        <v>52</v>
      </c>
      <c r="C174" s="17" t="s">
        <v>52</v>
      </c>
      <c r="D174" s="17" t="s">
        <v>129</v>
      </c>
      <c r="E174" s="17" t="s">
        <v>51</v>
      </c>
      <c r="F174" s="18">
        <v>541.25</v>
      </c>
      <c r="G174" s="17" t="s">
        <v>22</v>
      </c>
      <c r="H174" s="17" t="s">
        <v>23</v>
      </c>
      <c r="I174" s="17" t="s">
        <v>19</v>
      </c>
      <c r="L174" t="str">
        <f t="shared" si="14"/>
        <v>610</v>
      </c>
      <c r="M174" t="str">
        <f t="shared" si="15"/>
        <v>Accounts Receivable</v>
      </c>
      <c r="N174" s="5">
        <f t="shared" si="16"/>
        <v>46012</v>
      </c>
      <c r="O174" s="7" t="s">
        <v>256</v>
      </c>
      <c r="P174" t="str">
        <f t="shared" si="17"/>
        <v>Rex Media Group</v>
      </c>
      <c r="Q174" t="str">
        <f t="shared" si="18"/>
        <v>Rex Media Group</v>
      </c>
      <c r="R174" t="str">
        <f t="shared" si="19"/>
        <v>Monthly Support</v>
      </c>
      <c r="S174" s="6">
        <f t="shared" si="20"/>
        <v>541.25</v>
      </c>
    </row>
    <row r="175" spans="1:19" ht="10.9" customHeight="1" x14ac:dyDescent="0.2">
      <c r="A175" s="16">
        <v>46012</v>
      </c>
      <c r="B175" s="17" t="s">
        <v>54</v>
      </c>
      <c r="C175" s="17" t="s">
        <v>54</v>
      </c>
      <c r="D175" s="17" t="s">
        <v>130</v>
      </c>
      <c r="E175" s="17" t="s">
        <v>51</v>
      </c>
      <c r="F175" s="18">
        <v>541.25</v>
      </c>
      <c r="G175" s="17" t="s">
        <v>22</v>
      </c>
      <c r="H175" s="17" t="s">
        <v>23</v>
      </c>
      <c r="I175" s="17" t="s">
        <v>19</v>
      </c>
      <c r="L175" t="str">
        <f t="shared" si="14"/>
        <v>610</v>
      </c>
      <c r="M175" t="str">
        <f t="shared" si="15"/>
        <v>Accounts Receivable</v>
      </c>
      <c r="N175" s="5">
        <f t="shared" si="16"/>
        <v>46012</v>
      </c>
      <c r="O175" s="7" t="s">
        <v>256</v>
      </c>
      <c r="P175" t="str">
        <f t="shared" si="17"/>
        <v>Hamilton Smith Ltd</v>
      </c>
      <c r="Q175" t="str">
        <f t="shared" si="18"/>
        <v>Hamilton Smith Ltd</v>
      </c>
      <c r="R175" t="str">
        <f t="shared" si="19"/>
        <v>Monthly Support</v>
      </c>
      <c r="S175" s="6">
        <f t="shared" si="20"/>
        <v>541.25</v>
      </c>
    </row>
    <row r="176" spans="1:19" ht="10.9" customHeight="1" x14ac:dyDescent="0.2">
      <c r="A176" s="16">
        <v>46012</v>
      </c>
      <c r="B176" s="17" t="s">
        <v>49</v>
      </c>
      <c r="C176" s="17" t="s">
        <v>49</v>
      </c>
      <c r="D176" s="17" t="s">
        <v>131</v>
      </c>
      <c r="E176" s="17" t="s">
        <v>51</v>
      </c>
      <c r="F176" s="18">
        <v>541.25</v>
      </c>
      <c r="G176" s="17" t="s">
        <v>22</v>
      </c>
      <c r="H176" s="17" t="s">
        <v>23</v>
      </c>
      <c r="I176" s="17" t="s">
        <v>19</v>
      </c>
      <c r="L176" t="str">
        <f t="shared" si="14"/>
        <v>610</v>
      </c>
      <c r="M176" t="str">
        <f t="shared" si="15"/>
        <v>Accounts Receivable</v>
      </c>
      <c r="N176" s="5">
        <f t="shared" si="16"/>
        <v>46012</v>
      </c>
      <c r="O176" s="7" t="s">
        <v>256</v>
      </c>
      <c r="P176" t="str">
        <f t="shared" si="17"/>
        <v>Young Bros Transport</v>
      </c>
      <c r="Q176" t="str">
        <f t="shared" si="18"/>
        <v>Young Bros Transport</v>
      </c>
      <c r="R176" t="str">
        <f t="shared" si="19"/>
        <v>Monthly Support</v>
      </c>
      <c r="S176" s="6">
        <f t="shared" si="20"/>
        <v>541.25</v>
      </c>
    </row>
    <row r="177" spans="1:19" ht="10.9" customHeight="1" x14ac:dyDescent="0.2">
      <c r="A177" s="16">
        <v>46012</v>
      </c>
      <c r="B177" s="17" t="s">
        <v>25</v>
      </c>
      <c r="C177" s="17" t="s">
        <v>31</v>
      </c>
      <c r="D177" s="17"/>
      <c r="E177" s="17" t="s">
        <v>118</v>
      </c>
      <c r="F177" s="18">
        <v>-6187.5</v>
      </c>
      <c r="G177" s="17" t="s">
        <v>22</v>
      </c>
      <c r="H177" s="17" t="s">
        <v>23</v>
      </c>
      <c r="I177" s="17" t="s">
        <v>19</v>
      </c>
      <c r="L177" t="str">
        <f t="shared" si="14"/>
        <v>610</v>
      </c>
      <c r="M177" t="str">
        <f t="shared" si="15"/>
        <v>Accounts Receivable</v>
      </c>
      <c r="N177" s="5">
        <f t="shared" si="16"/>
        <v>46012</v>
      </c>
      <c r="O177" s="7" t="s">
        <v>256</v>
      </c>
      <c r="P177" t="str">
        <f t="shared" si="17"/>
        <v>Ridgeway University</v>
      </c>
      <c r="Q177" t="str">
        <f t="shared" si="18"/>
        <v>Payment: Ridgeway University</v>
      </c>
      <c r="R177" t="str">
        <f t="shared" si="19"/>
        <v>P/O CRM08-12</v>
      </c>
      <c r="S177" s="6">
        <f t="shared" si="20"/>
        <v>-6187.5</v>
      </c>
    </row>
    <row r="178" spans="1:19" ht="10.9" customHeight="1" x14ac:dyDescent="0.2">
      <c r="A178" s="16">
        <v>46012</v>
      </c>
      <c r="B178" s="17" t="s">
        <v>45</v>
      </c>
      <c r="C178" s="17" t="s">
        <v>74</v>
      </c>
      <c r="D178" s="17"/>
      <c r="E178" s="17" t="s">
        <v>46</v>
      </c>
      <c r="F178" s="18">
        <v>-46.82</v>
      </c>
      <c r="G178" s="17" t="s">
        <v>17</v>
      </c>
      <c r="H178" s="17" t="s">
        <v>18</v>
      </c>
      <c r="I178" s="17" t="s">
        <v>19</v>
      </c>
      <c r="L178" t="str">
        <f t="shared" si="14"/>
        <v>090</v>
      </c>
      <c r="M178" t="str">
        <f t="shared" si="15"/>
        <v>Business Bank Account</v>
      </c>
      <c r="N178" s="5">
        <f t="shared" si="16"/>
        <v>46012</v>
      </c>
      <c r="O178" s="7" t="s">
        <v>256</v>
      </c>
      <c r="P178" t="str">
        <f t="shared" si="17"/>
        <v>Net Connect</v>
      </c>
      <c r="Q178" t="str">
        <f t="shared" si="18"/>
        <v>Payment: Net Connect</v>
      </c>
      <c r="R178" t="str">
        <f t="shared" si="19"/>
        <v>RPT489-1</v>
      </c>
      <c r="S178" s="6">
        <f t="shared" si="20"/>
        <v>-46.82</v>
      </c>
    </row>
    <row r="179" spans="1:19" ht="10.9" customHeight="1" x14ac:dyDescent="0.2">
      <c r="A179" s="16">
        <v>46013</v>
      </c>
      <c r="B179" s="17" t="s">
        <v>12</v>
      </c>
      <c r="C179" s="17" t="s">
        <v>12</v>
      </c>
      <c r="D179" s="17" t="s">
        <v>132</v>
      </c>
      <c r="E179" s="17" t="s">
        <v>110</v>
      </c>
      <c r="F179" s="18">
        <v>269.95</v>
      </c>
      <c r="G179" s="17" t="s">
        <v>22</v>
      </c>
      <c r="H179" s="17" t="s">
        <v>23</v>
      </c>
      <c r="I179" s="17" t="s">
        <v>19</v>
      </c>
      <c r="L179" t="str">
        <f t="shared" si="14"/>
        <v>610</v>
      </c>
      <c r="M179" t="str">
        <f t="shared" si="15"/>
        <v>Accounts Receivable</v>
      </c>
      <c r="N179" s="5">
        <f t="shared" si="16"/>
        <v>46013</v>
      </c>
      <c r="O179" s="7" t="s">
        <v>256</v>
      </c>
      <c r="P179" t="str">
        <f t="shared" si="17"/>
        <v>DIISR - Small Business Services</v>
      </c>
      <c r="Q179" t="str">
        <f t="shared" si="18"/>
        <v>DIISR - Small Business Services</v>
      </c>
      <c r="R179" t="str">
        <f t="shared" si="19"/>
        <v>Yr Ref W08-143</v>
      </c>
      <c r="S179" s="6">
        <f t="shared" si="20"/>
        <v>269.95</v>
      </c>
    </row>
    <row r="180" spans="1:19" ht="10.9" customHeight="1" x14ac:dyDescent="0.2">
      <c r="A180" s="16">
        <v>46013</v>
      </c>
      <c r="B180" s="17" t="s">
        <v>91</v>
      </c>
      <c r="C180" s="17" t="s">
        <v>133</v>
      </c>
      <c r="D180" s="17"/>
      <c r="E180" s="17" t="s">
        <v>92</v>
      </c>
      <c r="F180" s="18">
        <v>-59.54</v>
      </c>
      <c r="G180" s="17" t="s">
        <v>17</v>
      </c>
      <c r="H180" s="17" t="s">
        <v>18</v>
      </c>
      <c r="I180" s="17" t="s">
        <v>19</v>
      </c>
      <c r="L180" t="str">
        <f t="shared" si="14"/>
        <v>090</v>
      </c>
      <c r="M180" t="str">
        <f t="shared" si="15"/>
        <v>Business Bank Account</v>
      </c>
      <c r="N180" s="5">
        <f t="shared" si="16"/>
        <v>46013</v>
      </c>
      <c r="O180" s="7" t="s">
        <v>256</v>
      </c>
      <c r="P180" t="str">
        <f t="shared" si="17"/>
        <v>Swanston Security</v>
      </c>
      <c r="Q180" t="str">
        <f t="shared" si="18"/>
        <v>Payment: Swanston Security</v>
      </c>
      <c r="R180" t="str">
        <f t="shared" si="19"/>
        <v>RPT429-1</v>
      </c>
      <c r="S180" s="6">
        <f t="shared" si="20"/>
        <v>-59.54</v>
      </c>
    </row>
    <row r="181" spans="1:19" ht="10.9" customHeight="1" x14ac:dyDescent="0.2">
      <c r="A181" s="16">
        <v>46013</v>
      </c>
      <c r="B181" s="17" t="s">
        <v>42</v>
      </c>
      <c r="C181" s="17" t="s">
        <v>66</v>
      </c>
      <c r="D181" s="17"/>
      <c r="E181" s="17" t="s">
        <v>43</v>
      </c>
      <c r="F181" s="18">
        <v>-1181.25</v>
      </c>
      <c r="G181" s="17" t="s">
        <v>17</v>
      </c>
      <c r="H181" s="17" t="s">
        <v>18</v>
      </c>
      <c r="I181" s="17" t="s">
        <v>19</v>
      </c>
      <c r="L181" t="str">
        <f t="shared" si="14"/>
        <v>090</v>
      </c>
      <c r="M181" t="str">
        <f t="shared" si="15"/>
        <v>Business Bank Account</v>
      </c>
      <c r="N181" s="5">
        <f t="shared" si="16"/>
        <v>46013</v>
      </c>
      <c r="O181" s="7" t="s">
        <v>256</v>
      </c>
      <c r="P181" t="str">
        <f t="shared" si="17"/>
        <v>Truxton Property Management</v>
      </c>
      <c r="Q181" t="str">
        <f t="shared" si="18"/>
        <v>Payment: Truxton Property Management</v>
      </c>
      <c r="R181" t="str">
        <f t="shared" si="19"/>
        <v>RPT469-1</v>
      </c>
      <c r="S181" s="6">
        <f t="shared" si="20"/>
        <v>-1181.25</v>
      </c>
    </row>
    <row r="182" spans="1:19" ht="10.9" customHeight="1" x14ac:dyDescent="0.2">
      <c r="A182" s="16">
        <v>46013</v>
      </c>
      <c r="B182" s="17" t="s">
        <v>91</v>
      </c>
      <c r="C182" s="17" t="s">
        <v>133</v>
      </c>
      <c r="D182" s="17"/>
      <c r="E182" s="17" t="s">
        <v>92</v>
      </c>
      <c r="F182" s="18">
        <v>-59.54</v>
      </c>
      <c r="G182" s="17" t="s">
        <v>13</v>
      </c>
      <c r="H182" s="17" t="s">
        <v>14</v>
      </c>
      <c r="I182" s="17" t="s">
        <v>15</v>
      </c>
      <c r="L182" t="str">
        <f t="shared" si="14"/>
        <v>800</v>
      </c>
      <c r="M182" t="str">
        <f t="shared" si="15"/>
        <v>Accounts Payable</v>
      </c>
      <c r="N182" s="5">
        <f t="shared" si="16"/>
        <v>46013</v>
      </c>
      <c r="O182" s="7" t="s">
        <v>256</v>
      </c>
      <c r="P182" t="str">
        <f t="shared" si="17"/>
        <v>Swanston Security</v>
      </c>
      <c r="Q182" t="str">
        <f t="shared" si="18"/>
        <v>Payment: Swanston Security</v>
      </c>
      <c r="R182" t="str">
        <f t="shared" si="19"/>
        <v>RPT429-1</v>
      </c>
      <c r="S182" s="6">
        <f t="shared" si="20"/>
        <v>-59.54</v>
      </c>
    </row>
    <row r="183" spans="1:19" ht="10.9" customHeight="1" x14ac:dyDescent="0.2">
      <c r="A183" s="16">
        <v>46013</v>
      </c>
      <c r="B183" s="17" t="s">
        <v>42</v>
      </c>
      <c r="C183" s="17" t="s">
        <v>66</v>
      </c>
      <c r="D183" s="17"/>
      <c r="E183" s="17" t="s">
        <v>43</v>
      </c>
      <c r="F183" s="18">
        <v>-1181.25</v>
      </c>
      <c r="G183" s="17" t="s">
        <v>13</v>
      </c>
      <c r="H183" s="17" t="s">
        <v>14</v>
      </c>
      <c r="I183" s="17" t="s">
        <v>15</v>
      </c>
      <c r="L183" t="str">
        <f t="shared" si="14"/>
        <v>800</v>
      </c>
      <c r="M183" t="str">
        <f t="shared" si="15"/>
        <v>Accounts Payable</v>
      </c>
      <c r="N183" s="5">
        <f t="shared" si="16"/>
        <v>46013</v>
      </c>
      <c r="O183" s="7" t="s">
        <v>256</v>
      </c>
      <c r="P183" t="str">
        <f t="shared" si="17"/>
        <v>Truxton Property Management</v>
      </c>
      <c r="Q183" t="str">
        <f t="shared" si="18"/>
        <v>Payment: Truxton Property Management</v>
      </c>
      <c r="R183" t="str">
        <f t="shared" si="19"/>
        <v>RPT469-1</v>
      </c>
      <c r="S183" s="6">
        <f t="shared" si="20"/>
        <v>-1181.25</v>
      </c>
    </row>
    <row r="184" spans="1:19" ht="10.9" customHeight="1" x14ac:dyDescent="0.2">
      <c r="A184" s="16">
        <v>46014</v>
      </c>
      <c r="B184" s="17" t="s">
        <v>71</v>
      </c>
      <c r="C184" s="17" t="s">
        <v>71</v>
      </c>
      <c r="D184" s="17" t="s">
        <v>73</v>
      </c>
      <c r="E184" s="17" t="s">
        <v>73</v>
      </c>
      <c r="F184" s="18">
        <v>56.35</v>
      </c>
      <c r="G184" s="17" t="s">
        <v>13</v>
      </c>
      <c r="H184" s="17" t="s">
        <v>14</v>
      </c>
      <c r="I184" s="17" t="s">
        <v>15</v>
      </c>
      <c r="L184" t="str">
        <f t="shared" si="14"/>
        <v>800</v>
      </c>
      <c r="M184" t="str">
        <f t="shared" si="15"/>
        <v>Accounts Payable</v>
      </c>
      <c r="N184" s="5">
        <f t="shared" si="16"/>
        <v>46014</v>
      </c>
      <c r="O184" s="7" t="s">
        <v>256</v>
      </c>
      <c r="P184" t="str">
        <f t="shared" si="17"/>
        <v>Xero</v>
      </c>
      <c r="Q184" t="str">
        <f t="shared" si="18"/>
        <v>Xero</v>
      </c>
      <c r="R184" t="str">
        <f t="shared" si="19"/>
        <v>RPT402-1</v>
      </c>
      <c r="S184" s="6">
        <f t="shared" si="20"/>
        <v>56.35</v>
      </c>
    </row>
    <row r="185" spans="1:19" ht="10.9" customHeight="1" x14ac:dyDescent="0.2">
      <c r="A185" s="16">
        <v>46014</v>
      </c>
      <c r="B185" s="17" t="s">
        <v>71</v>
      </c>
      <c r="C185" s="17" t="s">
        <v>72</v>
      </c>
      <c r="D185" s="17"/>
      <c r="E185" s="17" t="s">
        <v>73</v>
      </c>
      <c r="F185" s="18">
        <v>-56.35</v>
      </c>
      <c r="G185" s="17" t="s">
        <v>13</v>
      </c>
      <c r="H185" s="17" t="s">
        <v>14</v>
      </c>
      <c r="I185" s="17" t="s">
        <v>15</v>
      </c>
      <c r="L185" t="str">
        <f t="shared" si="14"/>
        <v>800</v>
      </c>
      <c r="M185" t="str">
        <f t="shared" si="15"/>
        <v>Accounts Payable</v>
      </c>
      <c r="N185" s="5">
        <f t="shared" si="16"/>
        <v>46014</v>
      </c>
      <c r="O185" s="7" t="s">
        <v>256</v>
      </c>
      <c r="P185" t="str">
        <f t="shared" si="17"/>
        <v>Xero</v>
      </c>
      <c r="Q185" t="str">
        <f t="shared" si="18"/>
        <v>Payment: Xero</v>
      </c>
      <c r="R185" t="str">
        <f t="shared" si="19"/>
        <v>RPT402-1</v>
      </c>
      <c r="S185" s="6">
        <f t="shared" si="20"/>
        <v>-56.35</v>
      </c>
    </row>
    <row r="186" spans="1:19" ht="10.9" customHeight="1" x14ac:dyDescent="0.2">
      <c r="A186" s="16">
        <v>46014</v>
      </c>
      <c r="B186" s="17" t="s">
        <v>71</v>
      </c>
      <c r="C186" s="17" t="s">
        <v>72</v>
      </c>
      <c r="D186" s="17"/>
      <c r="E186" s="17" t="s">
        <v>73</v>
      </c>
      <c r="F186" s="18">
        <v>-56.35</v>
      </c>
      <c r="G186" s="17" t="s">
        <v>17</v>
      </c>
      <c r="H186" s="17" t="s">
        <v>18</v>
      </c>
      <c r="I186" s="17" t="s">
        <v>19</v>
      </c>
      <c r="L186" t="str">
        <f t="shared" si="14"/>
        <v>090</v>
      </c>
      <c r="M186" t="str">
        <f t="shared" si="15"/>
        <v>Business Bank Account</v>
      </c>
      <c r="N186" s="5">
        <f t="shared" si="16"/>
        <v>46014</v>
      </c>
      <c r="O186" s="7" t="s">
        <v>256</v>
      </c>
      <c r="P186" t="str">
        <f t="shared" si="17"/>
        <v>Xero</v>
      </c>
      <c r="Q186" t="str">
        <f t="shared" si="18"/>
        <v>Payment: Xero</v>
      </c>
      <c r="R186" t="str">
        <f t="shared" si="19"/>
        <v>RPT402-1</v>
      </c>
      <c r="S186" s="6">
        <f t="shared" si="20"/>
        <v>-56.35</v>
      </c>
    </row>
    <row r="187" spans="1:19" ht="10.9" customHeight="1" x14ac:dyDescent="0.2">
      <c r="A187" s="16">
        <v>46015</v>
      </c>
      <c r="B187" s="17" t="s">
        <v>121</v>
      </c>
      <c r="C187" s="17" t="s">
        <v>134</v>
      </c>
      <c r="D187" s="17"/>
      <c r="E187" s="17" t="s">
        <v>123</v>
      </c>
      <c r="F187" s="18">
        <v>-1407.25</v>
      </c>
      <c r="G187" s="17" t="s">
        <v>22</v>
      </c>
      <c r="H187" s="17" t="s">
        <v>23</v>
      </c>
      <c r="I187" s="17" t="s">
        <v>19</v>
      </c>
      <c r="L187" t="str">
        <f t="shared" si="14"/>
        <v>610</v>
      </c>
      <c r="M187" t="str">
        <f t="shared" si="15"/>
        <v>Accounts Receivable</v>
      </c>
      <c r="N187" s="5">
        <f t="shared" si="16"/>
        <v>46015</v>
      </c>
      <c r="O187" s="7" t="s">
        <v>256</v>
      </c>
      <c r="P187" t="str">
        <f t="shared" si="17"/>
        <v>Petrie McLoud Watson &amp; Associates</v>
      </c>
      <c r="Q187" t="str">
        <f t="shared" si="18"/>
        <v>Payment: Petrie McLoud Watson &amp; Associates</v>
      </c>
      <c r="R187" t="str">
        <f t="shared" si="19"/>
        <v>Portal Proj</v>
      </c>
      <c r="S187" s="6">
        <f t="shared" si="20"/>
        <v>-1407.25</v>
      </c>
    </row>
    <row r="188" spans="1:19" ht="10.9" customHeight="1" x14ac:dyDescent="0.2">
      <c r="A188" s="16">
        <v>46015</v>
      </c>
      <c r="B188" s="17" t="s">
        <v>121</v>
      </c>
      <c r="C188" s="17" t="s">
        <v>134</v>
      </c>
      <c r="D188" s="17"/>
      <c r="E188" s="17" t="s">
        <v>122</v>
      </c>
      <c r="F188" s="18">
        <v>1407.25</v>
      </c>
      <c r="G188" s="17" t="s">
        <v>17</v>
      </c>
      <c r="H188" s="17" t="s">
        <v>18</v>
      </c>
      <c r="I188" s="17" t="s">
        <v>19</v>
      </c>
      <c r="L188" t="str">
        <f t="shared" si="14"/>
        <v>090</v>
      </c>
      <c r="M188" t="str">
        <f t="shared" si="15"/>
        <v>Business Bank Account</v>
      </c>
      <c r="N188" s="5">
        <f t="shared" si="16"/>
        <v>46015</v>
      </c>
      <c r="O188" s="7" t="s">
        <v>256</v>
      </c>
      <c r="P188" t="str">
        <f t="shared" si="17"/>
        <v>Petrie McLoud Watson &amp; Associates</v>
      </c>
      <c r="Q188" t="str">
        <f t="shared" si="18"/>
        <v>Payment: Petrie McLoud Watson &amp; Associates</v>
      </c>
      <c r="R188" t="str">
        <f t="shared" si="19"/>
        <v>INV-0022</v>
      </c>
      <c r="S188" s="6">
        <f t="shared" si="20"/>
        <v>1407.25</v>
      </c>
    </row>
    <row r="189" spans="1:19" ht="10.9" customHeight="1" x14ac:dyDescent="0.2">
      <c r="A189" s="16">
        <v>46016</v>
      </c>
      <c r="B189" s="17" t="s">
        <v>119</v>
      </c>
      <c r="C189" s="17" t="s">
        <v>135</v>
      </c>
      <c r="D189" s="17"/>
      <c r="E189" s="17" t="s">
        <v>124</v>
      </c>
      <c r="F189" s="18">
        <v>1000</v>
      </c>
      <c r="G189" s="17" t="s">
        <v>17</v>
      </c>
      <c r="H189" s="17" t="s">
        <v>18</v>
      </c>
      <c r="I189" s="17" t="s">
        <v>19</v>
      </c>
      <c r="L189" t="str">
        <f t="shared" si="14"/>
        <v>090</v>
      </c>
      <c r="M189" t="str">
        <f t="shared" si="15"/>
        <v>Business Bank Account</v>
      </c>
      <c r="N189" s="5">
        <f t="shared" si="16"/>
        <v>46016</v>
      </c>
      <c r="O189" s="7" t="s">
        <v>256</v>
      </c>
      <c r="P189" t="str">
        <f t="shared" si="17"/>
        <v>Boom FM</v>
      </c>
      <c r="Q189" t="str">
        <f t="shared" si="18"/>
        <v>Payment: Boom FM</v>
      </c>
      <c r="R189" t="str">
        <f t="shared" si="19"/>
        <v>INV-0024</v>
      </c>
      <c r="S189" s="6">
        <f t="shared" si="20"/>
        <v>1000</v>
      </c>
    </row>
    <row r="190" spans="1:19" ht="10.9" customHeight="1" x14ac:dyDescent="0.2">
      <c r="A190" s="16">
        <v>46016</v>
      </c>
      <c r="B190" s="17" t="s">
        <v>136</v>
      </c>
      <c r="C190" s="17" t="s">
        <v>136</v>
      </c>
      <c r="D190" s="17" t="s">
        <v>137</v>
      </c>
      <c r="E190" s="17" t="s">
        <v>137</v>
      </c>
      <c r="F190" s="18">
        <v>5953.75</v>
      </c>
      <c r="G190" s="17" t="s">
        <v>13</v>
      </c>
      <c r="H190" s="17" t="s">
        <v>14</v>
      </c>
      <c r="I190" s="17" t="s">
        <v>15</v>
      </c>
      <c r="L190" t="str">
        <f t="shared" si="14"/>
        <v>800</v>
      </c>
      <c r="M190" t="str">
        <f t="shared" si="15"/>
        <v>Accounts Payable</v>
      </c>
      <c r="N190" s="5">
        <f t="shared" si="16"/>
        <v>46016</v>
      </c>
      <c r="O190" s="7" t="s">
        <v>256</v>
      </c>
      <c r="P190" t="str">
        <f t="shared" si="17"/>
        <v>Hoyt Productions</v>
      </c>
      <c r="Q190" t="str">
        <f t="shared" si="18"/>
        <v>Hoyt Productions</v>
      </c>
      <c r="R190" t="str">
        <f t="shared" si="19"/>
        <v>08-4123</v>
      </c>
      <c r="S190" s="6">
        <f t="shared" si="20"/>
        <v>5953.75</v>
      </c>
    </row>
    <row r="191" spans="1:19" ht="10.9" customHeight="1" x14ac:dyDescent="0.2">
      <c r="A191" s="16">
        <v>46016</v>
      </c>
      <c r="B191" s="17" t="s">
        <v>119</v>
      </c>
      <c r="C191" s="17" t="s">
        <v>135</v>
      </c>
      <c r="D191" s="17"/>
      <c r="E191" s="17" t="s">
        <v>85</v>
      </c>
      <c r="F191" s="18">
        <v>-1000</v>
      </c>
      <c r="G191" s="17" t="s">
        <v>22</v>
      </c>
      <c r="H191" s="17" t="s">
        <v>23</v>
      </c>
      <c r="I191" s="17" t="s">
        <v>19</v>
      </c>
      <c r="L191" t="str">
        <f t="shared" si="14"/>
        <v>610</v>
      </c>
      <c r="M191" t="str">
        <f t="shared" si="15"/>
        <v>Accounts Receivable</v>
      </c>
      <c r="N191" s="5">
        <f t="shared" si="16"/>
        <v>46016</v>
      </c>
      <c r="O191" s="7" t="s">
        <v>256</v>
      </c>
      <c r="P191" t="str">
        <f t="shared" si="17"/>
        <v>Boom FM</v>
      </c>
      <c r="Q191" t="str">
        <f t="shared" si="18"/>
        <v>Payment: Boom FM</v>
      </c>
      <c r="R191" t="str">
        <f t="shared" si="19"/>
        <v>Training</v>
      </c>
      <c r="S191" s="6">
        <f t="shared" si="20"/>
        <v>-1000</v>
      </c>
    </row>
    <row r="192" spans="1:19" ht="10.9" customHeight="1" x14ac:dyDescent="0.2">
      <c r="A192" s="16">
        <v>46017</v>
      </c>
      <c r="B192" s="17" t="s">
        <v>138</v>
      </c>
      <c r="C192" s="17" t="s">
        <v>138</v>
      </c>
      <c r="D192" s="17" t="s">
        <v>139</v>
      </c>
      <c r="E192" s="17" t="s">
        <v>139</v>
      </c>
      <c r="F192" s="18">
        <v>1500</v>
      </c>
      <c r="G192" s="17" t="s">
        <v>13</v>
      </c>
      <c r="H192" s="17" t="s">
        <v>14</v>
      </c>
      <c r="I192" s="17" t="s">
        <v>15</v>
      </c>
      <c r="L192" t="str">
        <f t="shared" si="14"/>
        <v>800</v>
      </c>
      <c r="M192" t="str">
        <f t="shared" si="15"/>
        <v>Accounts Payable</v>
      </c>
      <c r="N192" s="5">
        <f t="shared" si="16"/>
        <v>46017</v>
      </c>
      <c r="O192" s="7" t="s">
        <v>256</v>
      </c>
      <c r="P192" t="str">
        <f t="shared" si="17"/>
        <v>Carlton Functions</v>
      </c>
      <c r="Q192" t="str">
        <f t="shared" si="18"/>
        <v>Carlton Functions</v>
      </c>
      <c r="R192" t="str">
        <f t="shared" si="19"/>
        <v>Dep</v>
      </c>
      <c r="S192" s="6">
        <f t="shared" si="20"/>
        <v>1500</v>
      </c>
    </row>
    <row r="193" spans="1:19" ht="10.9" customHeight="1" x14ac:dyDescent="0.2">
      <c r="A193" s="16">
        <v>46017</v>
      </c>
      <c r="B193" s="17" t="s">
        <v>96</v>
      </c>
      <c r="C193" s="17" t="s">
        <v>96</v>
      </c>
      <c r="D193" s="17"/>
      <c r="E193" s="17"/>
      <c r="F193" s="18">
        <v>-148.5</v>
      </c>
      <c r="G193" s="17" t="s">
        <v>17</v>
      </c>
      <c r="H193" s="17" t="s">
        <v>18</v>
      </c>
      <c r="I193" s="17" t="s">
        <v>19</v>
      </c>
      <c r="L193" t="str">
        <f t="shared" si="14"/>
        <v>090</v>
      </c>
      <c r="M193" t="str">
        <f t="shared" si="15"/>
        <v>Business Bank Account</v>
      </c>
      <c r="N193" s="5">
        <f t="shared" si="16"/>
        <v>46017</v>
      </c>
      <c r="O193" s="7" t="s">
        <v>256</v>
      </c>
      <c r="P193" t="str">
        <f t="shared" si="17"/>
        <v>Melrose Parking</v>
      </c>
      <c r="Q193" t="str">
        <f t="shared" si="18"/>
        <v>Melrose Parking</v>
      </c>
      <c r="R193" t="str">
        <f t="shared" si="19"/>
        <v/>
      </c>
      <c r="S193" s="6">
        <f t="shared" si="20"/>
        <v>-148.5</v>
      </c>
    </row>
    <row r="194" spans="1:19" ht="10.9" customHeight="1" x14ac:dyDescent="0.2">
      <c r="A194" s="16">
        <v>46018</v>
      </c>
      <c r="B194" s="17" t="s">
        <v>12</v>
      </c>
      <c r="C194" s="17" t="s">
        <v>16</v>
      </c>
      <c r="D194" s="17"/>
      <c r="E194" s="17" t="s">
        <v>109</v>
      </c>
      <c r="F194" s="18">
        <v>579.37</v>
      </c>
      <c r="G194" s="17" t="s">
        <v>17</v>
      </c>
      <c r="H194" s="17" t="s">
        <v>18</v>
      </c>
      <c r="I194" s="17" t="s">
        <v>19</v>
      </c>
      <c r="L194" t="str">
        <f t="shared" si="14"/>
        <v>090</v>
      </c>
      <c r="M194" t="str">
        <f t="shared" si="15"/>
        <v>Business Bank Account</v>
      </c>
      <c r="N194" s="5">
        <f t="shared" si="16"/>
        <v>46018</v>
      </c>
      <c r="O194" s="7" t="s">
        <v>256</v>
      </c>
      <c r="P194" t="str">
        <f t="shared" si="17"/>
        <v>DIISR - Small Business Services</v>
      </c>
      <c r="Q194" t="str">
        <f t="shared" si="18"/>
        <v>Payment: DIISR - Small Business Services</v>
      </c>
      <c r="R194" t="str">
        <f t="shared" si="19"/>
        <v>INV-0027</v>
      </c>
      <c r="S194" s="6">
        <f t="shared" si="20"/>
        <v>579.37</v>
      </c>
    </row>
    <row r="195" spans="1:19" ht="10.9" customHeight="1" x14ac:dyDescent="0.2">
      <c r="A195" s="16">
        <v>46018</v>
      </c>
      <c r="B195" s="17" t="s">
        <v>12</v>
      </c>
      <c r="C195" s="17" t="s">
        <v>16</v>
      </c>
      <c r="D195" s="17"/>
      <c r="E195" s="17" t="s">
        <v>110</v>
      </c>
      <c r="F195" s="18">
        <v>-579.37</v>
      </c>
      <c r="G195" s="17" t="s">
        <v>22</v>
      </c>
      <c r="H195" s="17" t="s">
        <v>23</v>
      </c>
      <c r="I195" s="17" t="s">
        <v>19</v>
      </c>
      <c r="L195" t="str">
        <f t="shared" si="14"/>
        <v>610</v>
      </c>
      <c r="M195" t="str">
        <f t="shared" si="15"/>
        <v>Accounts Receivable</v>
      </c>
      <c r="N195" s="5">
        <f t="shared" si="16"/>
        <v>46018</v>
      </c>
      <c r="O195" s="7" t="s">
        <v>256</v>
      </c>
      <c r="P195" t="str">
        <f t="shared" si="17"/>
        <v>DIISR - Small Business Services</v>
      </c>
      <c r="Q195" t="str">
        <f t="shared" si="18"/>
        <v>Payment: DIISR - Small Business Services</v>
      </c>
      <c r="R195" t="str">
        <f t="shared" si="19"/>
        <v>Yr Ref W08-143</v>
      </c>
      <c r="S195" s="6">
        <f t="shared" si="20"/>
        <v>-579.37</v>
      </c>
    </row>
    <row r="196" spans="1:19" ht="10.9" customHeight="1" x14ac:dyDescent="0.2">
      <c r="A196" s="16">
        <v>46019</v>
      </c>
      <c r="B196" s="17" t="s">
        <v>54</v>
      </c>
      <c r="C196" s="17" t="s">
        <v>78</v>
      </c>
      <c r="D196" s="17"/>
      <c r="E196" s="17" t="s">
        <v>51</v>
      </c>
      <c r="F196" s="18">
        <v>-541.25</v>
      </c>
      <c r="G196" s="17" t="s">
        <v>22</v>
      </c>
      <c r="H196" s="17" t="s">
        <v>23</v>
      </c>
      <c r="I196" s="17" t="s">
        <v>19</v>
      </c>
      <c r="L196" t="str">
        <f t="shared" si="14"/>
        <v>610</v>
      </c>
      <c r="M196" t="str">
        <f t="shared" si="15"/>
        <v>Accounts Receivable</v>
      </c>
      <c r="N196" s="5">
        <f t="shared" si="16"/>
        <v>46019</v>
      </c>
      <c r="O196" s="7" t="s">
        <v>256</v>
      </c>
      <c r="P196" t="str">
        <f t="shared" si="17"/>
        <v>Hamilton Smith Ltd</v>
      </c>
      <c r="Q196" t="str">
        <f t="shared" si="18"/>
        <v>Payment: Hamilton Smith Ltd</v>
      </c>
      <c r="R196" t="str">
        <f t="shared" si="19"/>
        <v>Monthly Support</v>
      </c>
      <c r="S196" s="6">
        <f t="shared" si="20"/>
        <v>-541.25</v>
      </c>
    </row>
    <row r="197" spans="1:19" ht="10.9" customHeight="1" x14ac:dyDescent="0.2">
      <c r="A197" s="16">
        <v>46019</v>
      </c>
      <c r="B197" s="17" t="s">
        <v>49</v>
      </c>
      <c r="C197" s="17" t="s">
        <v>76</v>
      </c>
      <c r="D197" s="17"/>
      <c r="E197" s="17" t="s">
        <v>51</v>
      </c>
      <c r="F197" s="18">
        <v>-541.25</v>
      </c>
      <c r="G197" s="17" t="s">
        <v>22</v>
      </c>
      <c r="H197" s="17" t="s">
        <v>23</v>
      </c>
      <c r="I197" s="17" t="s">
        <v>19</v>
      </c>
      <c r="L197" t="str">
        <f t="shared" si="14"/>
        <v>610</v>
      </c>
      <c r="M197" t="str">
        <f t="shared" si="15"/>
        <v>Accounts Receivable</v>
      </c>
      <c r="N197" s="5">
        <f t="shared" si="16"/>
        <v>46019</v>
      </c>
      <c r="O197" s="7" t="s">
        <v>256</v>
      </c>
      <c r="P197" t="str">
        <f t="shared" si="17"/>
        <v>Young Bros Transport</v>
      </c>
      <c r="Q197" t="str">
        <f t="shared" si="18"/>
        <v>Payment: Young Bros Transport</v>
      </c>
      <c r="R197" t="str">
        <f t="shared" si="19"/>
        <v>Monthly Support</v>
      </c>
      <c r="S197" s="6">
        <f t="shared" si="20"/>
        <v>-541.25</v>
      </c>
    </row>
    <row r="198" spans="1:19" ht="10.9" customHeight="1" x14ac:dyDescent="0.2">
      <c r="A198" s="16">
        <v>46019</v>
      </c>
      <c r="B198" s="17" t="s">
        <v>56</v>
      </c>
      <c r="C198" s="17" t="s">
        <v>77</v>
      </c>
      <c r="D198" s="17"/>
      <c r="E198" s="17" t="s">
        <v>51</v>
      </c>
      <c r="F198" s="18">
        <v>-541.25</v>
      </c>
      <c r="G198" s="17" t="s">
        <v>22</v>
      </c>
      <c r="H198" s="17" t="s">
        <v>23</v>
      </c>
      <c r="I198" s="17" t="s">
        <v>19</v>
      </c>
      <c r="L198" t="str">
        <f t="shared" si="14"/>
        <v>610</v>
      </c>
      <c r="M198" t="str">
        <f t="shared" si="15"/>
        <v>Accounts Receivable</v>
      </c>
      <c r="N198" s="5">
        <f t="shared" si="16"/>
        <v>46019</v>
      </c>
      <c r="O198" s="7" t="s">
        <v>256</v>
      </c>
      <c r="P198" t="str">
        <f t="shared" si="17"/>
        <v>Port &amp; Philip Freight</v>
      </c>
      <c r="Q198" t="str">
        <f t="shared" si="18"/>
        <v>Payment: Port &amp; Philip Freight</v>
      </c>
      <c r="R198" t="str">
        <f t="shared" si="19"/>
        <v>Monthly Support</v>
      </c>
      <c r="S198" s="6">
        <f t="shared" si="20"/>
        <v>-541.25</v>
      </c>
    </row>
    <row r="199" spans="1:19" ht="10.9" customHeight="1" x14ac:dyDescent="0.2">
      <c r="A199" s="16">
        <v>46019</v>
      </c>
      <c r="B199" s="17" t="s">
        <v>52</v>
      </c>
      <c r="C199" s="17" t="s">
        <v>75</v>
      </c>
      <c r="D199" s="17"/>
      <c r="E199" s="17" t="s">
        <v>51</v>
      </c>
      <c r="F199" s="18">
        <v>-541.25</v>
      </c>
      <c r="G199" s="17" t="s">
        <v>22</v>
      </c>
      <c r="H199" s="17" t="s">
        <v>23</v>
      </c>
      <c r="I199" s="17" t="s">
        <v>19</v>
      </c>
      <c r="L199" t="str">
        <f t="shared" ref="L199:L262" si="21">G199</f>
        <v>610</v>
      </c>
      <c r="M199" t="str">
        <f t="shared" ref="M199:M262" si="22">H199</f>
        <v>Accounts Receivable</v>
      </c>
      <c r="N199" s="5">
        <f t="shared" ref="N199:N262" si="23">A199</f>
        <v>46019</v>
      </c>
      <c r="O199" s="7" t="s">
        <v>256</v>
      </c>
      <c r="P199" t="str">
        <f t="shared" ref="P199:P262" si="24">B199</f>
        <v>Rex Media Group</v>
      </c>
      <c r="Q199" t="str">
        <f t="shared" ref="Q199:Q262" si="25">C199</f>
        <v>Payment: Rex Media Group</v>
      </c>
      <c r="R199" t="str">
        <f t="shared" ref="R199:R262" si="26">IF(E199="","",E199)</f>
        <v>Monthly Support</v>
      </c>
      <c r="S199" s="6">
        <f t="shared" ref="S199:S262" si="27">F199</f>
        <v>-541.25</v>
      </c>
    </row>
    <row r="200" spans="1:19" ht="10.9" customHeight="1" x14ac:dyDescent="0.2">
      <c r="A200" s="16">
        <v>46019</v>
      </c>
      <c r="B200" s="17" t="s">
        <v>54</v>
      </c>
      <c r="C200" s="17" t="s">
        <v>78</v>
      </c>
      <c r="D200" s="17"/>
      <c r="E200" s="17" t="s">
        <v>130</v>
      </c>
      <c r="F200" s="18">
        <v>541.25</v>
      </c>
      <c r="G200" s="17" t="s">
        <v>17</v>
      </c>
      <c r="H200" s="17" t="s">
        <v>18</v>
      </c>
      <c r="I200" s="17" t="s">
        <v>19</v>
      </c>
      <c r="L200" t="str">
        <f t="shared" si="21"/>
        <v>090</v>
      </c>
      <c r="M200" t="str">
        <f t="shared" si="22"/>
        <v>Business Bank Account</v>
      </c>
      <c r="N200" s="5">
        <f t="shared" si="23"/>
        <v>46019</v>
      </c>
      <c r="O200" s="7" t="s">
        <v>256</v>
      </c>
      <c r="P200" t="str">
        <f t="shared" si="24"/>
        <v>Hamilton Smith Ltd</v>
      </c>
      <c r="Q200" t="str">
        <f t="shared" si="25"/>
        <v>Payment: Hamilton Smith Ltd</v>
      </c>
      <c r="R200" t="str">
        <f t="shared" si="26"/>
        <v>INV-0029</v>
      </c>
      <c r="S200" s="6">
        <f t="shared" si="27"/>
        <v>541.25</v>
      </c>
    </row>
    <row r="201" spans="1:19" ht="10.9" customHeight="1" x14ac:dyDescent="0.2">
      <c r="A201" s="16">
        <v>46019</v>
      </c>
      <c r="B201" s="17" t="s">
        <v>49</v>
      </c>
      <c r="C201" s="17" t="s">
        <v>76</v>
      </c>
      <c r="D201" s="17"/>
      <c r="E201" s="17" t="s">
        <v>131</v>
      </c>
      <c r="F201" s="18">
        <v>541.25</v>
      </c>
      <c r="G201" s="17" t="s">
        <v>17</v>
      </c>
      <c r="H201" s="17" t="s">
        <v>18</v>
      </c>
      <c r="I201" s="17" t="s">
        <v>19</v>
      </c>
      <c r="L201" t="str">
        <f t="shared" si="21"/>
        <v>090</v>
      </c>
      <c r="M201" t="str">
        <f t="shared" si="22"/>
        <v>Business Bank Account</v>
      </c>
      <c r="N201" s="5">
        <f t="shared" si="23"/>
        <v>46019</v>
      </c>
      <c r="O201" s="7" t="s">
        <v>256</v>
      </c>
      <c r="P201" t="str">
        <f t="shared" si="24"/>
        <v>Young Bros Transport</v>
      </c>
      <c r="Q201" t="str">
        <f t="shared" si="25"/>
        <v>Payment: Young Bros Transport</v>
      </c>
      <c r="R201" t="str">
        <f t="shared" si="26"/>
        <v>INV-0030</v>
      </c>
      <c r="S201" s="6">
        <f t="shared" si="27"/>
        <v>541.25</v>
      </c>
    </row>
    <row r="202" spans="1:19" ht="10.9" customHeight="1" x14ac:dyDescent="0.2">
      <c r="A202" s="16">
        <v>46019</v>
      </c>
      <c r="B202" s="17" t="s">
        <v>56</v>
      </c>
      <c r="C202" s="17" t="s">
        <v>77</v>
      </c>
      <c r="D202" s="17"/>
      <c r="E202" s="17" t="s">
        <v>128</v>
      </c>
      <c r="F202" s="18">
        <v>541.25</v>
      </c>
      <c r="G202" s="17" t="s">
        <v>17</v>
      </c>
      <c r="H202" s="17" t="s">
        <v>18</v>
      </c>
      <c r="I202" s="17" t="s">
        <v>19</v>
      </c>
      <c r="L202" t="str">
        <f t="shared" si="21"/>
        <v>090</v>
      </c>
      <c r="M202" t="str">
        <f t="shared" si="22"/>
        <v>Business Bank Account</v>
      </c>
      <c r="N202" s="5">
        <f t="shared" si="23"/>
        <v>46019</v>
      </c>
      <c r="O202" s="7" t="s">
        <v>256</v>
      </c>
      <c r="P202" t="str">
        <f t="shared" si="24"/>
        <v>Port &amp; Philip Freight</v>
      </c>
      <c r="Q202" t="str">
        <f t="shared" si="25"/>
        <v>Payment: Port &amp; Philip Freight</v>
      </c>
      <c r="R202" t="str">
        <f t="shared" si="26"/>
        <v>INV-0031</v>
      </c>
      <c r="S202" s="6">
        <f t="shared" si="27"/>
        <v>541.25</v>
      </c>
    </row>
    <row r="203" spans="1:19" ht="10.9" customHeight="1" x14ac:dyDescent="0.2">
      <c r="A203" s="16">
        <v>46019</v>
      </c>
      <c r="B203" s="17" t="s">
        <v>52</v>
      </c>
      <c r="C203" s="17" t="s">
        <v>75</v>
      </c>
      <c r="D203" s="17"/>
      <c r="E203" s="17" t="s">
        <v>129</v>
      </c>
      <c r="F203" s="18">
        <v>541.25</v>
      </c>
      <c r="G203" s="17" t="s">
        <v>17</v>
      </c>
      <c r="H203" s="17" t="s">
        <v>18</v>
      </c>
      <c r="I203" s="17" t="s">
        <v>19</v>
      </c>
      <c r="L203" t="str">
        <f t="shared" si="21"/>
        <v>090</v>
      </c>
      <c r="M203" t="str">
        <f t="shared" si="22"/>
        <v>Business Bank Account</v>
      </c>
      <c r="N203" s="5">
        <f t="shared" si="23"/>
        <v>46019</v>
      </c>
      <c r="O203" s="7" t="s">
        <v>256</v>
      </c>
      <c r="P203" t="str">
        <f t="shared" si="24"/>
        <v>Rex Media Group</v>
      </c>
      <c r="Q203" t="str">
        <f t="shared" si="25"/>
        <v>Payment: Rex Media Group</v>
      </c>
      <c r="R203" t="str">
        <f t="shared" si="26"/>
        <v>INV-0032</v>
      </c>
      <c r="S203" s="6">
        <f t="shared" si="27"/>
        <v>541.25</v>
      </c>
    </row>
    <row r="204" spans="1:19" ht="10.9" customHeight="1" x14ac:dyDescent="0.2">
      <c r="A204" s="16">
        <v>46020</v>
      </c>
      <c r="B204" s="17" t="s">
        <v>86</v>
      </c>
      <c r="C204" s="17" t="s">
        <v>86</v>
      </c>
      <c r="D204" s="17"/>
      <c r="E204" s="17"/>
      <c r="F204" s="18">
        <v>-34.1</v>
      </c>
      <c r="G204" s="17" t="s">
        <v>17</v>
      </c>
      <c r="H204" s="17" t="s">
        <v>18</v>
      </c>
      <c r="I204" s="17" t="s">
        <v>19</v>
      </c>
      <c r="L204" t="str">
        <f t="shared" si="21"/>
        <v>090</v>
      </c>
      <c r="M204" t="str">
        <f t="shared" si="22"/>
        <v>Business Bank Account</v>
      </c>
      <c r="N204" s="5">
        <f t="shared" si="23"/>
        <v>46020</v>
      </c>
      <c r="O204" s="7" t="s">
        <v>256</v>
      </c>
      <c r="P204" t="str">
        <f t="shared" si="24"/>
        <v>Woolworths Market</v>
      </c>
      <c r="Q204" t="str">
        <f t="shared" si="25"/>
        <v>Woolworths Market</v>
      </c>
      <c r="R204" t="str">
        <f t="shared" si="26"/>
        <v/>
      </c>
      <c r="S204" s="6">
        <f t="shared" si="27"/>
        <v>-34.1</v>
      </c>
    </row>
    <row r="205" spans="1:19" ht="10.9" customHeight="1" x14ac:dyDescent="0.2">
      <c r="A205" s="16">
        <v>46021</v>
      </c>
      <c r="B205" s="17" t="s">
        <v>12</v>
      </c>
      <c r="C205" s="17" t="s">
        <v>16</v>
      </c>
      <c r="D205" s="17"/>
      <c r="E205" s="17" t="s">
        <v>110</v>
      </c>
      <c r="F205" s="18">
        <v>-250</v>
      </c>
      <c r="G205" s="17" t="s">
        <v>22</v>
      </c>
      <c r="H205" s="17" t="s">
        <v>23</v>
      </c>
      <c r="I205" s="17" t="s">
        <v>19</v>
      </c>
      <c r="L205" t="str">
        <f t="shared" si="21"/>
        <v>610</v>
      </c>
      <c r="M205" t="str">
        <f t="shared" si="22"/>
        <v>Accounts Receivable</v>
      </c>
      <c r="N205" s="5">
        <f t="shared" si="23"/>
        <v>46021</v>
      </c>
      <c r="O205" s="7" t="s">
        <v>256</v>
      </c>
      <c r="P205" t="str">
        <f t="shared" si="24"/>
        <v>DIISR - Small Business Services</v>
      </c>
      <c r="Q205" t="str">
        <f t="shared" si="25"/>
        <v>Payment: DIISR - Small Business Services</v>
      </c>
      <c r="R205" t="str">
        <f t="shared" si="26"/>
        <v>Yr Ref W08-143</v>
      </c>
      <c r="S205" s="6">
        <f t="shared" si="27"/>
        <v>-250</v>
      </c>
    </row>
    <row r="206" spans="1:19" ht="10.9" customHeight="1" x14ac:dyDescent="0.2">
      <c r="A206" s="16">
        <v>46021</v>
      </c>
      <c r="B206" s="17" t="s">
        <v>12</v>
      </c>
      <c r="C206" s="17" t="s">
        <v>16</v>
      </c>
      <c r="D206" s="17"/>
      <c r="E206" s="17" t="s">
        <v>132</v>
      </c>
      <c r="F206" s="18">
        <v>250</v>
      </c>
      <c r="G206" s="17" t="s">
        <v>17</v>
      </c>
      <c r="H206" s="17" t="s">
        <v>18</v>
      </c>
      <c r="I206" s="17" t="s">
        <v>19</v>
      </c>
      <c r="L206" t="str">
        <f t="shared" si="21"/>
        <v>090</v>
      </c>
      <c r="M206" t="str">
        <f t="shared" si="22"/>
        <v>Business Bank Account</v>
      </c>
      <c r="N206" s="5">
        <f t="shared" si="23"/>
        <v>46021</v>
      </c>
      <c r="O206" s="7" t="s">
        <v>256</v>
      </c>
      <c r="P206" t="str">
        <f t="shared" si="24"/>
        <v>DIISR - Small Business Services</v>
      </c>
      <c r="Q206" t="str">
        <f t="shared" si="25"/>
        <v>Payment: DIISR - Small Business Services</v>
      </c>
      <c r="R206" t="str">
        <f t="shared" si="26"/>
        <v>INV-0033</v>
      </c>
      <c r="S206" s="6">
        <f t="shared" si="27"/>
        <v>250</v>
      </c>
    </row>
    <row r="207" spans="1:19" ht="10.9" customHeight="1" x14ac:dyDescent="0.2">
      <c r="A207" s="16">
        <v>46022</v>
      </c>
      <c r="B207" s="17" t="s">
        <v>12</v>
      </c>
      <c r="C207" s="17" t="s">
        <v>12</v>
      </c>
      <c r="D207" s="17"/>
      <c r="E207" s="17" t="s">
        <v>110</v>
      </c>
      <c r="F207" s="18">
        <v>-19.95</v>
      </c>
      <c r="G207" s="17" t="s">
        <v>22</v>
      </c>
      <c r="H207" s="17" t="s">
        <v>23</v>
      </c>
      <c r="I207" s="17" t="s">
        <v>19</v>
      </c>
      <c r="L207" t="str">
        <f t="shared" si="21"/>
        <v>610</v>
      </c>
      <c r="M207" t="str">
        <f t="shared" si="22"/>
        <v>Accounts Receivable</v>
      </c>
      <c r="N207" s="5">
        <f t="shared" si="23"/>
        <v>46022</v>
      </c>
      <c r="O207" s="7" t="s">
        <v>256</v>
      </c>
      <c r="P207" t="str">
        <f t="shared" si="24"/>
        <v>DIISR - Small Business Services</v>
      </c>
      <c r="Q207" t="str">
        <f t="shared" si="25"/>
        <v>DIISR - Small Business Services</v>
      </c>
      <c r="R207" t="str">
        <f t="shared" si="26"/>
        <v>Yr Ref W08-143</v>
      </c>
      <c r="S207" s="6">
        <f t="shared" si="27"/>
        <v>-19.95</v>
      </c>
    </row>
    <row r="208" spans="1:19" ht="10.9" customHeight="1" x14ac:dyDescent="0.2">
      <c r="A208" s="16">
        <v>46022</v>
      </c>
      <c r="B208" s="17" t="s">
        <v>12</v>
      </c>
      <c r="C208" s="17" t="s">
        <v>12</v>
      </c>
      <c r="D208" s="17"/>
      <c r="E208" s="17" t="s">
        <v>110</v>
      </c>
      <c r="F208" s="18">
        <v>19.95</v>
      </c>
      <c r="G208" s="17" t="s">
        <v>22</v>
      </c>
      <c r="H208" s="17" t="s">
        <v>23</v>
      </c>
      <c r="I208" s="17" t="s">
        <v>19</v>
      </c>
      <c r="L208" t="str">
        <f t="shared" si="21"/>
        <v>610</v>
      </c>
      <c r="M208" t="str">
        <f t="shared" si="22"/>
        <v>Accounts Receivable</v>
      </c>
      <c r="N208" s="5">
        <f t="shared" si="23"/>
        <v>46022</v>
      </c>
      <c r="O208" s="7" t="s">
        <v>256</v>
      </c>
      <c r="P208" t="str">
        <f t="shared" si="24"/>
        <v>DIISR - Small Business Services</v>
      </c>
      <c r="Q208" t="str">
        <f t="shared" si="25"/>
        <v>DIISR - Small Business Services</v>
      </c>
      <c r="R208" t="str">
        <f t="shared" si="26"/>
        <v>Yr Ref W08-143</v>
      </c>
      <c r="S208" s="6">
        <f t="shared" si="27"/>
        <v>19.95</v>
      </c>
    </row>
    <row r="209" spans="1:19" ht="10.9" customHeight="1" x14ac:dyDescent="0.2">
      <c r="A209" s="16">
        <v>46022</v>
      </c>
      <c r="B209" s="17" t="s">
        <v>12</v>
      </c>
      <c r="C209" s="17" t="s">
        <v>12</v>
      </c>
      <c r="D209" s="17"/>
      <c r="E209" s="17" t="s">
        <v>110</v>
      </c>
      <c r="F209" s="18">
        <v>19.95</v>
      </c>
      <c r="G209" s="17" t="s">
        <v>60</v>
      </c>
      <c r="H209" s="17" t="s">
        <v>61</v>
      </c>
      <c r="I209" s="17" t="s">
        <v>15</v>
      </c>
      <c r="L209" t="str">
        <f t="shared" si="21"/>
        <v>877</v>
      </c>
      <c r="M209" t="str">
        <f t="shared" si="22"/>
        <v>Tracking Transfers</v>
      </c>
      <c r="N209" s="5">
        <f t="shared" si="23"/>
        <v>46022</v>
      </c>
      <c r="O209" s="7" t="s">
        <v>256</v>
      </c>
      <c r="P209" t="str">
        <f t="shared" si="24"/>
        <v>DIISR - Small Business Services</v>
      </c>
      <c r="Q209" t="str">
        <f t="shared" si="25"/>
        <v>DIISR - Small Business Services</v>
      </c>
      <c r="R209" t="str">
        <f t="shared" si="26"/>
        <v>Yr Ref W08-143</v>
      </c>
      <c r="S209" s="6">
        <f t="shared" si="27"/>
        <v>19.95</v>
      </c>
    </row>
    <row r="210" spans="1:19" ht="10.9" customHeight="1" x14ac:dyDescent="0.2">
      <c r="A210" s="16">
        <v>46022</v>
      </c>
      <c r="B210" s="17" t="s">
        <v>12</v>
      </c>
      <c r="C210" s="17" t="s">
        <v>12</v>
      </c>
      <c r="D210" s="17"/>
      <c r="E210" s="17" t="s">
        <v>110</v>
      </c>
      <c r="F210" s="18">
        <v>-19.95</v>
      </c>
      <c r="G210" s="17" t="s">
        <v>60</v>
      </c>
      <c r="H210" s="17" t="s">
        <v>61</v>
      </c>
      <c r="I210" s="17" t="s">
        <v>15</v>
      </c>
      <c r="L210" t="str">
        <f t="shared" si="21"/>
        <v>877</v>
      </c>
      <c r="M210" t="str">
        <f t="shared" si="22"/>
        <v>Tracking Transfers</v>
      </c>
      <c r="N210" s="5">
        <f t="shared" si="23"/>
        <v>46022</v>
      </c>
      <c r="O210" s="7" t="s">
        <v>256</v>
      </c>
      <c r="P210" t="str">
        <f t="shared" si="24"/>
        <v>DIISR - Small Business Services</v>
      </c>
      <c r="Q210" t="str">
        <f t="shared" si="25"/>
        <v>DIISR - Small Business Services</v>
      </c>
      <c r="R210" t="str">
        <f t="shared" si="26"/>
        <v>Yr Ref W08-143</v>
      </c>
      <c r="S210" s="6">
        <f t="shared" si="27"/>
        <v>-19.95</v>
      </c>
    </row>
    <row r="211" spans="1:19" ht="10.9" customHeight="1" x14ac:dyDescent="0.2">
      <c r="A211" s="16">
        <v>46022</v>
      </c>
      <c r="B211" s="17" t="s">
        <v>12</v>
      </c>
      <c r="C211" s="17" t="s">
        <v>12</v>
      </c>
      <c r="D211" s="17" t="s">
        <v>140</v>
      </c>
      <c r="E211" s="17" t="s">
        <v>110</v>
      </c>
      <c r="F211" s="18">
        <v>-19.95</v>
      </c>
      <c r="G211" s="17" t="s">
        <v>22</v>
      </c>
      <c r="H211" s="17" t="s">
        <v>23</v>
      </c>
      <c r="I211" s="17" t="s">
        <v>19</v>
      </c>
      <c r="L211" t="str">
        <f t="shared" si="21"/>
        <v>610</v>
      </c>
      <c r="M211" t="str">
        <f t="shared" si="22"/>
        <v>Accounts Receivable</v>
      </c>
      <c r="N211" s="5">
        <f t="shared" si="23"/>
        <v>46022</v>
      </c>
      <c r="O211" s="7" t="s">
        <v>256</v>
      </c>
      <c r="P211" t="str">
        <f t="shared" si="24"/>
        <v>DIISR - Small Business Services</v>
      </c>
      <c r="Q211" t="str">
        <f t="shared" si="25"/>
        <v>DIISR - Small Business Services</v>
      </c>
      <c r="R211" t="str">
        <f t="shared" si="26"/>
        <v>Yr Ref W08-143</v>
      </c>
      <c r="S211" s="6">
        <f t="shared" si="27"/>
        <v>-19.95</v>
      </c>
    </row>
    <row r="212" spans="1:19" ht="10.9" customHeight="1" x14ac:dyDescent="0.2">
      <c r="A212" s="16">
        <v>45586</v>
      </c>
      <c r="B212" s="17" t="s">
        <v>12</v>
      </c>
      <c r="C212" s="17" t="s">
        <v>141</v>
      </c>
      <c r="D212" s="17"/>
      <c r="E212" s="17"/>
      <c r="F212" s="18">
        <v>1800</v>
      </c>
      <c r="G212" s="17" t="s">
        <v>142</v>
      </c>
      <c r="H212" s="17" t="s">
        <v>143</v>
      </c>
      <c r="I212" s="17" t="s">
        <v>144</v>
      </c>
      <c r="L212" t="str">
        <f t="shared" si="21"/>
        <v>412</v>
      </c>
      <c r="M212" t="str">
        <f t="shared" si="22"/>
        <v>Consulting</v>
      </c>
      <c r="N212" s="5">
        <f t="shared" si="23"/>
        <v>45586</v>
      </c>
      <c r="O212" s="7" t="s">
        <v>256</v>
      </c>
      <c r="P212" t="str">
        <f t="shared" si="24"/>
        <v>DIISR - Small Business Services</v>
      </c>
      <c r="Q212" t="str">
        <f t="shared" si="25"/>
        <v>DIISR - Small Business Services - Half day training - Microsoft Office</v>
      </c>
      <c r="R212" t="str">
        <f t="shared" si="26"/>
        <v/>
      </c>
      <c r="S212" s="6">
        <f t="shared" si="27"/>
        <v>1800</v>
      </c>
    </row>
    <row r="213" spans="1:19" ht="10.9" customHeight="1" x14ac:dyDescent="0.2">
      <c r="A213" s="16">
        <v>45586</v>
      </c>
      <c r="B213" s="17" t="s">
        <v>12</v>
      </c>
      <c r="C213" s="17" t="s">
        <v>145</v>
      </c>
      <c r="D213" s="17"/>
      <c r="E213" s="17"/>
      <c r="F213" s="18">
        <v>4000</v>
      </c>
      <c r="G213" s="17" t="s">
        <v>146</v>
      </c>
      <c r="H213" s="17" t="s">
        <v>147</v>
      </c>
      <c r="I213" s="17" t="s">
        <v>144</v>
      </c>
      <c r="L213" t="str">
        <f t="shared" si="21"/>
        <v>429</v>
      </c>
      <c r="M213" t="str">
        <f t="shared" si="22"/>
        <v>General Expenses</v>
      </c>
      <c r="N213" s="5">
        <f t="shared" si="23"/>
        <v>45586</v>
      </c>
      <c r="O213" s="7" t="s">
        <v>256</v>
      </c>
      <c r="P213" t="str">
        <f t="shared" si="24"/>
        <v>DIISR - Small Business Services</v>
      </c>
      <c r="Q213" t="str">
        <f t="shared" si="25"/>
        <v>DIISR - Small Business Services - Desktop/network support via email &amp; phone.Per month fixed fee for minimum 20 hours/month.</v>
      </c>
      <c r="R213" t="str">
        <f t="shared" si="26"/>
        <v/>
      </c>
      <c r="S213" s="6">
        <f t="shared" si="27"/>
        <v>4000</v>
      </c>
    </row>
    <row r="214" spans="1:19" ht="10.9" customHeight="1" x14ac:dyDescent="0.2">
      <c r="A214" s="16">
        <v>45586</v>
      </c>
      <c r="B214" s="17" t="s">
        <v>12</v>
      </c>
      <c r="C214" s="17" t="s">
        <v>12</v>
      </c>
      <c r="D214" s="17"/>
      <c r="E214" s="17"/>
      <c r="F214" s="18">
        <v>-1211.2</v>
      </c>
      <c r="G214" s="17" t="s">
        <v>148</v>
      </c>
      <c r="H214" s="17" t="s">
        <v>149</v>
      </c>
      <c r="I214" s="17" t="s">
        <v>15</v>
      </c>
      <c r="L214" t="str">
        <f t="shared" si="21"/>
        <v>820</v>
      </c>
      <c r="M214" t="str">
        <f t="shared" si="22"/>
        <v>VAT</v>
      </c>
      <c r="N214" s="5">
        <f t="shared" si="23"/>
        <v>45586</v>
      </c>
      <c r="O214" s="7" t="s">
        <v>256</v>
      </c>
      <c r="P214" t="str">
        <f t="shared" si="24"/>
        <v>DIISR - Small Business Services</v>
      </c>
      <c r="Q214" t="str">
        <f t="shared" si="25"/>
        <v>DIISR - Small Business Services</v>
      </c>
      <c r="R214" t="str">
        <f t="shared" si="26"/>
        <v/>
      </c>
      <c r="S214" s="6">
        <f t="shared" si="27"/>
        <v>-1211.2</v>
      </c>
    </row>
    <row r="215" spans="1:19" ht="10.9" customHeight="1" x14ac:dyDescent="0.2">
      <c r="A215" s="16">
        <v>45586</v>
      </c>
      <c r="B215" s="17" t="s">
        <v>12</v>
      </c>
      <c r="C215" s="17" t="s">
        <v>150</v>
      </c>
      <c r="D215" s="17"/>
      <c r="E215" s="17"/>
      <c r="F215" s="18">
        <v>256</v>
      </c>
      <c r="G215" s="17" t="s">
        <v>151</v>
      </c>
      <c r="H215" s="17" t="s">
        <v>152</v>
      </c>
      <c r="I215" s="17" t="s">
        <v>144</v>
      </c>
      <c r="L215" t="str">
        <f t="shared" si="21"/>
        <v>461</v>
      </c>
      <c r="M215" t="str">
        <f t="shared" si="22"/>
        <v>Printing &amp; Stationery</v>
      </c>
      <c r="N215" s="5">
        <f t="shared" si="23"/>
        <v>45586</v>
      </c>
      <c r="O215" s="7" t="s">
        <v>256</v>
      </c>
      <c r="P215" t="str">
        <f t="shared" si="24"/>
        <v>DIISR - Small Business Services</v>
      </c>
      <c r="Q215" t="str">
        <f t="shared" si="25"/>
        <v>DIISR - Small Business Services - Stationery charges</v>
      </c>
      <c r="R215" t="str">
        <f t="shared" si="26"/>
        <v/>
      </c>
      <c r="S215" s="6">
        <f t="shared" si="27"/>
        <v>256</v>
      </c>
    </row>
    <row r="216" spans="1:19" ht="10.9" customHeight="1" x14ac:dyDescent="0.2">
      <c r="A216" s="16">
        <v>45617</v>
      </c>
      <c r="B216" s="17" t="s">
        <v>20</v>
      </c>
      <c r="C216" s="17" t="s">
        <v>153</v>
      </c>
      <c r="D216" s="17" t="s">
        <v>21</v>
      </c>
      <c r="E216" s="17" t="s">
        <v>21</v>
      </c>
      <c r="F216" s="18">
        <v>3500</v>
      </c>
      <c r="G216" s="17" t="s">
        <v>154</v>
      </c>
      <c r="H216" s="17" t="s">
        <v>155</v>
      </c>
      <c r="I216" s="17" t="s">
        <v>156</v>
      </c>
      <c r="L216" t="str">
        <f t="shared" si="21"/>
        <v>260</v>
      </c>
      <c r="M216" t="str">
        <f t="shared" si="22"/>
        <v>Other Revenue</v>
      </c>
      <c r="N216" s="5">
        <f t="shared" si="23"/>
        <v>45617</v>
      </c>
      <c r="O216" s="7" t="s">
        <v>256</v>
      </c>
      <c r="P216" t="str">
        <f t="shared" si="24"/>
        <v>Maddox Publishing Group</v>
      </c>
      <c r="Q216" t="str">
        <f t="shared" si="25"/>
        <v>Maddox Publishing Group - Project management - onsite daily rate - your CRM integration project</v>
      </c>
      <c r="R216" t="str">
        <f t="shared" si="26"/>
        <v>INV-001-0</v>
      </c>
      <c r="S216" s="6">
        <f t="shared" si="27"/>
        <v>3500</v>
      </c>
    </row>
    <row r="217" spans="1:19" ht="10.9" customHeight="1" x14ac:dyDescent="0.2">
      <c r="A217" s="16">
        <v>45617</v>
      </c>
      <c r="B217" s="17" t="s">
        <v>20</v>
      </c>
      <c r="C217" s="17" t="s">
        <v>20</v>
      </c>
      <c r="D217" s="17" t="s">
        <v>21</v>
      </c>
      <c r="E217" s="17" t="s">
        <v>21</v>
      </c>
      <c r="F217" s="18">
        <v>700</v>
      </c>
      <c r="G217" s="17" t="s">
        <v>148</v>
      </c>
      <c r="H217" s="17" t="s">
        <v>149</v>
      </c>
      <c r="I217" s="17" t="s">
        <v>15</v>
      </c>
      <c r="L217" t="str">
        <f t="shared" si="21"/>
        <v>820</v>
      </c>
      <c r="M217" t="str">
        <f t="shared" si="22"/>
        <v>VAT</v>
      </c>
      <c r="N217" s="5">
        <f t="shared" si="23"/>
        <v>45617</v>
      </c>
      <c r="O217" s="7" t="s">
        <v>256</v>
      </c>
      <c r="P217" t="str">
        <f t="shared" si="24"/>
        <v>Maddox Publishing Group</v>
      </c>
      <c r="Q217" t="str">
        <f t="shared" si="25"/>
        <v>Maddox Publishing Group</v>
      </c>
      <c r="R217" t="str">
        <f t="shared" si="26"/>
        <v>INV-001-0</v>
      </c>
      <c r="S217" s="6">
        <f t="shared" si="27"/>
        <v>700</v>
      </c>
    </row>
    <row r="218" spans="1:19" ht="10.9" customHeight="1" x14ac:dyDescent="0.2">
      <c r="A218" s="16">
        <v>45645</v>
      </c>
      <c r="B218" s="17" t="s">
        <v>12</v>
      </c>
      <c r="C218" s="17" t="s">
        <v>141</v>
      </c>
      <c r="D218" s="17"/>
      <c r="E218" s="17"/>
      <c r="F218" s="18">
        <v>1800</v>
      </c>
      <c r="G218" s="17" t="s">
        <v>142</v>
      </c>
      <c r="H218" s="17" t="s">
        <v>143</v>
      </c>
      <c r="I218" s="17" t="s">
        <v>144</v>
      </c>
      <c r="L218" t="str">
        <f t="shared" si="21"/>
        <v>412</v>
      </c>
      <c r="M218" t="str">
        <f t="shared" si="22"/>
        <v>Consulting</v>
      </c>
      <c r="N218" s="5">
        <f t="shared" si="23"/>
        <v>45645</v>
      </c>
      <c r="O218" s="7" t="s">
        <v>256</v>
      </c>
      <c r="P218" t="str">
        <f t="shared" si="24"/>
        <v>DIISR - Small Business Services</v>
      </c>
      <c r="Q218" t="str">
        <f t="shared" si="25"/>
        <v>DIISR - Small Business Services - Half day training - Microsoft Office</v>
      </c>
      <c r="R218" t="str">
        <f t="shared" si="26"/>
        <v/>
      </c>
      <c r="S218" s="6">
        <f t="shared" si="27"/>
        <v>1800</v>
      </c>
    </row>
    <row r="219" spans="1:19" ht="10.9" customHeight="1" x14ac:dyDescent="0.2">
      <c r="A219" s="16">
        <v>45645</v>
      </c>
      <c r="B219" s="17" t="s">
        <v>12</v>
      </c>
      <c r="C219" s="17" t="s">
        <v>145</v>
      </c>
      <c r="D219" s="17"/>
      <c r="E219" s="17"/>
      <c r="F219" s="18">
        <v>4000</v>
      </c>
      <c r="G219" s="17" t="s">
        <v>146</v>
      </c>
      <c r="H219" s="17" t="s">
        <v>147</v>
      </c>
      <c r="I219" s="17" t="s">
        <v>144</v>
      </c>
      <c r="L219" t="str">
        <f t="shared" si="21"/>
        <v>429</v>
      </c>
      <c r="M219" t="str">
        <f t="shared" si="22"/>
        <v>General Expenses</v>
      </c>
      <c r="N219" s="5">
        <f t="shared" si="23"/>
        <v>45645</v>
      </c>
      <c r="O219" s="7" t="s">
        <v>256</v>
      </c>
      <c r="P219" t="str">
        <f t="shared" si="24"/>
        <v>DIISR - Small Business Services</v>
      </c>
      <c r="Q219" t="str">
        <f t="shared" si="25"/>
        <v>DIISR - Small Business Services - Desktop/network support via email &amp; phone.Per month fixed fee for minimum 20 hours/month.</v>
      </c>
      <c r="R219" t="str">
        <f t="shared" si="26"/>
        <v/>
      </c>
      <c r="S219" s="6">
        <f t="shared" si="27"/>
        <v>4000</v>
      </c>
    </row>
    <row r="220" spans="1:19" ht="10.9" customHeight="1" x14ac:dyDescent="0.2">
      <c r="A220" s="16">
        <v>45645</v>
      </c>
      <c r="B220" s="17" t="s">
        <v>12</v>
      </c>
      <c r="C220" s="17" t="s">
        <v>12</v>
      </c>
      <c r="D220" s="17"/>
      <c r="E220" s="17"/>
      <c r="F220" s="18">
        <v>-1211.2</v>
      </c>
      <c r="G220" s="17" t="s">
        <v>148</v>
      </c>
      <c r="H220" s="17" t="s">
        <v>149</v>
      </c>
      <c r="I220" s="17" t="s">
        <v>15</v>
      </c>
      <c r="L220" t="str">
        <f t="shared" si="21"/>
        <v>820</v>
      </c>
      <c r="M220" t="str">
        <f t="shared" si="22"/>
        <v>VAT</v>
      </c>
      <c r="N220" s="5">
        <f t="shared" si="23"/>
        <v>45645</v>
      </c>
      <c r="O220" s="7" t="s">
        <v>256</v>
      </c>
      <c r="P220" t="str">
        <f t="shared" si="24"/>
        <v>DIISR - Small Business Services</v>
      </c>
      <c r="Q220" t="str">
        <f t="shared" si="25"/>
        <v>DIISR - Small Business Services</v>
      </c>
      <c r="R220" t="str">
        <f t="shared" si="26"/>
        <v/>
      </c>
      <c r="S220" s="6">
        <f t="shared" si="27"/>
        <v>-1211.2</v>
      </c>
    </row>
    <row r="221" spans="1:19" ht="10.9" customHeight="1" x14ac:dyDescent="0.2">
      <c r="A221" s="16">
        <v>45645</v>
      </c>
      <c r="B221" s="17" t="s">
        <v>12</v>
      </c>
      <c r="C221" s="17" t="s">
        <v>150</v>
      </c>
      <c r="D221" s="17"/>
      <c r="E221" s="17"/>
      <c r="F221" s="18">
        <v>256</v>
      </c>
      <c r="G221" s="17" t="s">
        <v>151</v>
      </c>
      <c r="H221" s="17" t="s">
        <v>152</v>
      </c>
      <c r="I221" s="17" t="s">
        <v>144</v>
      </c>
      <c r="L221" t="str">
        <f t="shared" si="21"/>
        <v>461</v>
      </c>
      <c r="M221" t="str">
        <f t="shared" si="22"/>
        <v>Printing &amp; Stationery</v>
      </c>
      <c r="N221" s="5">
        <f t="shared" si="23"/>
        <v>45645</v>
      </c>
      <c r="O221" s="7" t="s">
        <v>256</v>
      </c>
      <c r="P221" t="str">
        <f t="shared" si="24"/>
        <v>DIISR - Small Business Services</v>
      </c>
      <c r="Q221" t="str">
        <f t="shared" si="25"/>
        <v>DIISR - Small Business Services - Stationery charges</v>
      </c>
      <c r="R221" t="str">
        <f t="shared" si="26"/>
        <v/>
      </c>
      <c r="S221" s="6">
        <f t="shared" si="27"/>
        <v>256</v>
      </c>
    </row>
    <row r="222" spans="1:19" ht="10.9" customHeight="1" x14ac:dyDescent="0.2">
      <c r="A222" s="16">
        <v>45665</v>
      </c>
      <c r="B222" s="17"/>
      <c r="C222" s="17" t="s">
        <v>24</v>
      </c>
      <c r="D222" s="17"/>
      <c r="E222" s="17"/>
      <c r="F222" s="18">
        <v>4130.9799999999996</v>
      </c>
      <c r="G222" s="17" t="s">
        <v>157</v>
      </c>
      <c r="H222" s="17" t="s">
        <v>158</v>
      </c>
      <c r="I222" s="17" t="s">
        <v>15</v>
      </c>
      <c r="L222" t="str">
        <f t="shared" si="21"/>
        <v>840</v>
      </c>
      <c r="M222" t="str">
        <f t="shared" si="22"/>
        <v>Historical Adjustment</v>
      </c>
      <c r="N222" s="5">
        <f t="shared" si="23"/>
        <v>45665</v>
      </c>
      <c r="O222" s="7" t="s">
        <v>256</v>
      </c>
      <c r="P222">
        <f t="shared" si="24"/>
        <v>0</v>
      </c>
      <c r="Q222" t="str">
        <f t="shared" si="25"/>
        <v>Conversion Balance</v>
      </c>
      <c r="R222" t="str">
        <f t="shared" si="26"/>
        <v/>
      </c>
      <c r="S222" s="6">
        <f t="shared" si="27"/>
        <v>4130.9799999999996</v>
      </c>
    </row>
    <row r="223" spans="1:19" ht="10.9" customHeight="1" x14ac:dyDescent="0.2">
      <c r="A223" s="16">
        <v>45666</v>
      </c>
      <c r="B223" s="17" t="s">
        <v>25</v>
      </c>
      <c r="C223" s="17" t="s">
        <v>159</v>
      </c>
      <c r="D223" s="17" t="s">
        <v>26</v>
      </c>
      <c r="E223" s="17" t="s">
        <v>27</v>
      </c>
      <c r="F223" s="18">
        <v>416.67</v>
      </c>
      <c r="G223" s="17" t="s">
        <v>160</v>
      </c>
      <c r="H223" s="17" t="s">
        <v>161</v>
      </c>
      <c r="I223" s="17" t="s">
        <v>156</v>
      </c>
      <c r="L223" t="str">
        <f t="shared" si="21"/>
        <v>200</v>
      </c>
      <c r="M223" t="str">
        <f t="shared" si="22"/>
        <v>Sales</v>
      </c>
      <c r="N223" s="5">
        <f t="shared" si="23"/>
        <v>45666</v>
      </c>
      <c r="O223" s="7" t="s">
        <v>256</v>
      </c>
      <c r="P223" t="str">
        <f t="shared" si="24"/>
        <v>Ridgeway University</v>
      </c>
      <c r="Q223" t="str">
        <f t="shared" si="25"/>
        <v>Ridgeway University - Retainer for consulting work</v>
      </c>
      <c r="R223" t="str">
        <f t="shared" si="26"/>
        <v>RPT200-1</v>
      </c>
      <c r="S223" s="6">
        <f t="shared" si="27"/>
        <v>416.67</v>
      </c>
    </row>
    <row r="224" spans="1:19" ht="10.9" customHeight="1" x14ac:dyDescent="0.2">
      <c r="A224" s="16">
        <v>45666</v>
      </c>
      <c r="B224" s="17" t="s">
        <v>25</v>
      </c>
      <c r="C224" s="17" t="s">
        <v>25</v>
      </c>
      <c r="D224" s="17" t="s">
        <v>26</v>
      </c>
      <c r="E224" s="17" t="s">
        <v>27</v>
      </c>
      <c r="F224" s="18">
        <v>83.33</v>
      </c>
      <c r="G224" s="17" t="s">
        <v>148</v>
      </c>
      <c r="H224" s="17" t="s">
        <v>149</v>
      </c>
      <c r="I224" s="17" t="s">
        <v>15</v>
      </c>
      <c r="L224" t="str">
        <f t="shared" si="21"/>
        <v>820</v>
      </c>
      <c r="M224" t="str">
        <f t="shared" si="22"/>
        <v>VAT</v>
      </c>
      <c r="N224" s="5">
        <f t="shared" si="23"/>
        <v>45666</v>
      </c>
      <c r="O224" s="7" t="s">
        <v>256</v>
      </c>
      <c r="P224" t="str">
        <f t="shared" si="24"/>
        <v>Ridgeway University</v>
      </c>
      <c r="Q224" t="str">
        <f t="shared" si="25"/>
        <v>Ridgeway University</v>
      </c>
      <c r="R224" t="str">
        <f t="shared" si="26"/>
        <v>RPT200-1</v>
      </c>
      <c r="S224" s="6">
        <f t="shared" si="27"/>
        <v>83.33</v>
      </c>
    </row>
    <row r="225" spans="1:19" ht="10.9" customHeight="1" x14ac:dyDescent="0.2">
      <c r="A225" s="16">
        <v>45668</v>
      </c>
      <c r="B225" s="17" t="s">
        <v>28</v>
      </c>
      <c r="C225" s="17" t="s">
        <v>28</v>
      </c>
      <c r="D225" s="17" t="s">
        <v>29</v>
      </c>
      <c r="E225" s="17" t="s">
        <v>29</v>
      </c>
      <c r="F225" s="18">
        <v>-4.55</v>
      </c>
      <c r="G225" s="17" t="s">
        <v>148</v>
      </c>
      <c r="H225" s="17" t="s">
        <v>149</v>
      </c>
      <c r="I225" s="17" t="s">
        <v>15</v>
      </c>
      <c r="L225" t="str">
        <f t="shared" si="21"/>
        <v>820</v>
      </c>
      <c r="M225" t="str">
        <f t="shared" si="22"/>
        <v>VAT</v>
      </c>
      <c r="N225" s="5">
        <f t="shared" si="23"/>
        <v>45668</v>
      </c>
      <c r="O225" s="7" t="s">
        <v>256</v>
      </c>
      <c r="P225" t="str">
        <f t="shared" si="24"/>
        <v>PowerDirect</v>
      </c>
      <c r="Q225" t="str">
        <f t="shared" si="25"/>
        <v>PowerDirect</v>
      </c>
      <c r="R225" t="str">
        <f t="shared" si="26"/>
        <v>RPT445-1</v>
      </c>
      <c r="S225" s="6">
        <f t="shared" si="27"/>
        <v>-4.55</v>
      </c>
    </row>
    <row r="226" spans="1:19" ht="10.9" customHeight="1" x14ac:dyDescent="0.2">
      <c r="A226" s="16">
        <v>45668</v>
      </c>
      <c r="B226" s="17" t="s">
        <v>28</v>
      </c>
      <c r="C226" s="17" t="s">
        <v>162</v>
      </c>
      <c r="D226" s="17" t="s">
        <v>29</v>
      </c>
      <c r="E226" s="17" t="s">
        <v>29</v>
      </c>
      <c r="F226" s="18">
        <v>90.95</v>
      </c>
      <c r="G226" s="17" t="s">
        <v>163</v>
      </c>
      <c r="H226" s="17" t="s">
        <v>164</v>
      </c>
      <c r="I226" s="17" t="s">
        <v>144</v>
      </c>
      <c r="L226" t="str">
        <f t="shared" si="21"/>
        <v>445</v>
      </c>
      <c r="M226" t="str">
        <f t="shared" si="22"/>
        <v>Light, Power, Heating</v>
      </c>
      <c r="N226" s="5">
        <f t="shared" si="23"/>
        <v>45668</v>
      </c>
      <c r="O226" s="7" t="s">
        <v>256</v>
      </c>
      <c r="P226" t="str">
        <f t="shared" si="24"/>
        <v>PowerDirect</v>
      </c>
      <c r="Q226" t="str">
        <f t="shared" si="25"/>
        <v>PowerDirect - Monthly electricity</v>
      </c>
      <c r="R226" t="str">
        <f t="shared" si="26"/>
        <v>RPT445-1</v>
      </c>
      <c r="S226" s="6">
        <f t="shared" si="27"/>
        <v>90.95</v>
      </c>
    </row>
    <row r="227" spans="1:19" ht="10.9" customHeight="1" x14ac:dyDescent="0.2">
      <c r="A227" s="16">
        <v>45696</v>
      </c>
      <c r="B227" s="17" t="s">
        <v>25</v>
      </c>
      <c r="C227" s="17" t="s">
        <v>159</v>
      </c>
      <c r="D227" s="17" t="s">
        <v>33</v>
      </c>
      <c r="E227" s="17" t="s">
        <v>27</v>
      </c>
      <c r="F227" s="18">
        <v>416.67</v>
      </c>
      <c r="G227" s="17" t="s">
        <v>160</v>
      </c>
      <c r="H227" s="17" t="s">
        <v>161</v>
      </c>
      <c r="I227" s="17" t="s">
        <v>156</v>
      </c>
      <c r="L227" t="str">
        <f t="shared" si="21"/>
        <v>200</v>
      </c>
      <c r="M227" t="str">
        <f t="shared" si="22"/>
        <v>Sales</v>
      </c>
      <c r="N227" s="5">
        <f t="shared" si="23"/>
        <v>45696</v>
      </c>
      <c r="O227" s="7" t="s">
        <v>256</v>
      </c>
      <c r="P227" t="str">
        <f t="shared" si="24"/>
        <v>Ridgeway University</v>
      </c>
      <c r="Q227" t="str">
        <f t="shared" si="25"/>
        <v>Ridgeway University - Retainer for consulting work</v>
      </c>
      <c r="R227" t="str">
        <f t="shared" si="26"/>
        <v>RPT200-1</v>
      </c>
      <c r="S227" s="6">
        <f t="shared" si="27"/>
        <v>416.67</v>
      </c>
    </row>
    <row r="228" spans="1:19" ht="10.9" customHeight="1" x14ac:dyDescent="0.2">
      <c r="A228" s="16">
        <v>45696</v>
      </c>
      <c r="B228" s="17" t="s">
        <v>25</v>
      </c>
      <c r="C228" s="17" t="s">
        <v>25</v>
      </c>
      <c r="D228" s="17" t="s">
        <v>33</v>
      </c>
      <c r="E228" s="17" t="s">
        <v>27</v>
      </c>
      <c r="F228" s="18">
        <v>83.33</v>
      </c>
      <c r="G228" s="17" t="s">
        <v>148</v>
      </c>
      <c r="H228" s="17" t="s">
        <v>149</v>
      </c>
      <c r="I228" s="17" t="s">
        <v>15</v>
      </c>
      <c r="L228" t="str">
        <f t="shared" si="21"/>
        <v>820</v>
      </c>
      <c r="M228" t="str">
        <f t="shared" si="22"/>
        <v>VAT</v>
      </c>
      <c r="N228" s="5">
        <f t="shared" si="23"/>
        <v>45696</v>
      </c>
      <c r="O228" s="7" t="s">
        <v>256</v>
      </c>
      <c r="P228" t="str">
        <f t="shared" si="24"/>
        <v>Ridgeway University</v>
      </c>
      <c r="Q228" t="str">
        <f t="shared" si="25"/>
        <v>Ridgeway University</v>
      </c>
      <c r="R228" t="str">
        <f t="shared" si="26"/>
        <v>RPT200-1</v>
      </c>
      <c r="S228" s="6">
        <f t="shared" si="27"/>
        <v>83.33</v>
      </c>
    </row>
    <row r="229" spans="1:19" ht="10.9" customHeight="1" x14ac:dyDescent="0.2">
      <c r="A229" s="16">
        <v>45698</v>
      </c>
      <c r="B229" s="17" t="s">
        <v>28</v>
      </c>
      <c r="C229" s="17" t="s">
        <v>28</v>
      </c>
      <c r="D229" s="17" t="s">
        <v>29</v>
      </c>
      <c r="E229" s="17" t="s">
        <v>29</v>
      </c>
      <c r="F229" s="18">
        <v>-4.62</v>
      </c>
      <c r="G229" s="17" t="s">
        <v>148</v>
      </c>
      <c r="H229" s="17" t="s">
        <v>149</v>
      </c>
      <c r="I229" s="17" t="s">
        <v>15</v>
      </c>
      <c r="L229" t="str">
        <f t="shared" si="21"/>
        <v>820</v>
      </c>
      <c r="M229" t="str">
        <f t="shared" si="22"/>
        <v>VAT</v>
      </c>
      <c r="N229" s="5">
        <f t="shared" si="23"/>
        <v>45698</v>
      </c>
      <c r="O229" s="7" t="s">
        <v>256</v>
      </c>
      <c r="P229" t="str">
        <f t="shared" si="24"/>
        <v>PowerDirect</v>
      </c>
      <c r="Q229" t="str">
        <f t="shared" si="25"/>
        <v>PowerDirect</v>
      </c>
      <c r="R229" t="str">
        <f t="shared" si="26"/>
        <v>RPT445-1</v>
      </c>
      <c r="S229" s="6">
        <f t="shared" si="27"/>
        <v>-4.62</v>
      </c>
    </row>
    <row r="230" spans="1:19" ht="10.9" customHeight="1" x14ac:dyDescent="0.2">
      <c r="A230" s="16">
        <v>45698</v>
      </c>
      <c r="B230" s="17" t="s">
        <v>28</v>
      </c>
      <c r="C230" s="17" t="s">
        <v>162</v>
      </c>
      <c r="D230" s="17" t="s">
        <v>29</v>
      </c>
      <c r="E230" s="17" t="s">
        <v>29</v>
      </c>
      <c r="F230" s="18">
        <v>92.38</v>
      </c>
      <c r="G230" s="17" t="s">
        <v>163</v>
      </c>
      <c r="H230" s="17" t="s">
        <v>164</v>
      </c>
      <c r="I230" s="17" t="s">
        <v>144</v>
      </c>
      <c r="L230" t="str">
        <f t="shared" si="21"/>
        <v>445</v>
      </c>
      <c r="M230" t="str">
        <f t="shared" si="22"/>
        <v>Light, Power, Heating</v>
      </c>
      <c r="N230" s="5">
        <f t="shared" si="23"/>
        <v>45698</v>
      </c>
      <c r="O230" s="7" t="s">
        <v>256</v>
      </c>
      <c r="P230" t="str">
        <f t="shared" si="24"/>
        <v>PowerDirect</v>
      </c>
      <c r="Q230" t="str">
        <f t="shared" si="25"/>
        <v>PowerDirect - Monthly electricity</v>
      </c>
      <c r="R230" t="str">
        <f t="shared" si="26"/>
        <v>RPT445-1</v>
      </c>
      <c r="S230" s="6">
        <f t="shared" si="27"/>
        <v>92.38</v>
      </c>
    </row>
    <row r="231" spans="1:19" ht="10.9" customHeight="1" x14ac:dyDescent="0.2">
      <c r="A231" s="16">
        <v>45727</v>
      </c>
      <c r="B231" s="17" t="s">
        <v>25</v>
      </c>
      <c r="C231" s="17" t="s">
        <v>159</v>
      </c>
      <c r="D231" s="17" t="s">
        <v>34</v>
      </c>
      <c r="E231" s="17" t="s">
        <v>27</v>
      </c>
      <c r="F231" s="18">
        <v>416.67</v>
      </c>
      <c r="G231" s="17" t="s">
        <v>160</v>
      </c>
      <c r="H231" s="17" t="s">
        <v>161</v>
      </c>
      <c r="I231" s="17" t="s">
        <v>156</v>
      </c>
      <c r="L231" t="str">
        <f t="shared" si="21"/>
        <v>200</v>
      </c>
      <c r="M231" t="str">
        <f t="shared" si="22"/>
        <v>Sales</v>
      </c>
      <c r="N231" s="5">
        <f t="shared" si="23"/>
        <v>45727</v>
      </c>
      <c r="O231" s="7" t="s">
        <v>256</v>
      </c>
      <c r="P231" t="str">
        <f t="shared" si="24"/>
        <v>Ridgeway University</v>
      </c>
      <c r="Q231" t="str">
        <f t="shared" si="25"/>
        <v>Ridgeway University - Retainer for consulting work</v>
      </c>
      <c r="R231" t="str">
        <f t="shared" si="26"/>
        <v>RPT200-1</v>
      </c>
      <c r="S231" s="6">
        <f t="shared" si="27"/>
        <v>416.67</v>
      </c>
    </row>
    <row r="232" spans="1:19" ht="10.9" customHeight="1" x14ac:dyDescent="0.2">
      <c r="A232" s="16">
        <v>45727</v>
      </c>
      <c r="B232" s="17" t="s">
        <v>25</v>
      </c>
      <c r="C232" s="17" t="s">
        <v>25</v>
      </c>
      <c r="D232" s="17" t="s">
        <v>34</v>
      </c>
      <c r="E232" s="17" t="s">
        <v>27</v>
      </c>
      <c r="F232" s="18">
        <v>83.33</v>
      </c>
      <c r="G232" s="17" t="s">
        <v>148</v>
      </c>
      <c r="H232" s="17" t="s">
        <v>149</v>
      </c>
      <c r="I232" s="17" t="s">
        <v>15</v>
      </c>
      <c r="L232" t="str">
        <f t="shared" si="21"/>
        <v>820</v>
      </c>
      <c r="M232" t="str">
        <f t="shared" si="22"/>
        <v>VAT</v>
      </c>
      <c r="N232" s="5">
        <f t="shared" si="23"/>
        <v>45727</v>
      </c>
      <c r="O232" s="7" t="s">
        <v>256</v>
      </c>
      <c r="P232" t="str">
        <f t="shared" si="24"/>
        <v>Ridgeway University</v>
      </c>
      <c r="Q232" t="str">
        <f t="shared" si="25"/>
        <v>Ridgeway University</v>
      </c>
      <c r="R232" t="str">
        <f t="shared" si="26"/>
        <v>RPT200-1</v>
      </c>
      <c r="S232" s="6">
        <f t="shared" si="27"/>
        <v>83.33</v>
      </c>
    </row>
    <row r="233" spans="1:19" ht="10.9" customHeight="1" x14ac:dyDescent="0.2">
      <c r="A233" s="16">
        <v>45729</v>
      </c>
      <c r="B233" s="17" t="s">
        <v>28</v>
      </c>
      <c r="C233" s="17" t="s">
        <v>28</v>
      </c>
      <c r="D233" s="17" t="s">
        <v>29</v>
      </c>
      <c r="E233" s="17" t="s">
        <v>29</v>
      </c>
      <c r="F233" s="18">
        <v>-4.38</v>
      </c>
      <c r="G233" s="17" t="s">
        <v>148</v>
      </c>
      <c r="H233" s="17" t="s">
        <v>149</v>
      </c>
      <c r="I233" s="17" t="s">
        <v>15</v>
      </c>
      <c r="L233" t="str">
        <f t="shared" si="21"/>
        <v>820</v>
      </c>
      <c r="M233" t="str">
        <f t="shared" si="22"/>
        <v>VAT</v>
      </c>
      <c r="N233" s="5">
        <f t="shared" si="23"/>
        <v>45729</v>
      </c>
      <c r="O233" s="7" t="s">
        <v>256</v>
      </c>
      <c r="P233" t="str">
        <f t="shared" si="24"/>
        <v>PowerDirect</v>
      </c>
      <c r="Q233" t="str">
        <f t="shared" si="25"/>
        <v>PowerDirect</v>
      </c>
      <c r="R233" t="str">
        <f t="shared" si="26"/>
        <v>RPT445-1</v>
      </c>
      <c r="S233" s="6">
        <f t="shared" si="27"/>
        <v>-4.38</v>
      </c>
    </row>
    <row r="234" spans="1:19" ht="10.9" customHeight="1" x14ac:dyDescent="0.2">
      <c r="A234" s="16">
        <v>45729</v>
      </c>
      <c r="B234" s="17" t="s">
        <v>28</v>
      </c>
      <c r="C234" s="17" t="s">
        <v>162</v>
      </c>
      <c r="D234" s="17" t="s">
        <v>29</v>
      </c>
      <c r="E234" s="17" t="s">
        <v>29</v>
      </c>
      <c r="F234" s="18">
        <v>87.62</v>
      </c>
      <c r="G234" s="17" t="s">
        <v>163</v>
      </c>
      <c r="H234" s="17" t="s">
        <v>164</v>
      </c>
      <c r="I234" s="17" t="s">
        <v>144</v>
      </c>
      <c r="L234" t="str">
        <f t="shared" si="21"/>
        <v>445</v>
      </c>
      <c r="M234" t="str">
        <f t="shared" si="22"/>
        <v>Light, Power, Heating</v>
      </c>
      <c r="N234" s="5">
        <f t="shared" si="23"/>
        <v>45729</v>
      </c>
      <c r="O234" s="7" t="s">
        <v>256</v>
      </c>
      <c r="P234" t="str">
        <f t="shared" si="24"/>
        <v>PowerDirect</v>
      </c>
      <c r="Q234" t="str">
        <f t="shared" si="25"/>
        <v>PowerDirect - Monthly electricity</v>
      </c>
      <c r="R234" t="str">
        <f t="shared" si="26"/>
        <v>RPT445-1</v>
      </c>
      <c r="S234" s="6">
        <f t="shared" si="27"/>
        <v>87.62</v>
      </c>
    </row>
    <row r="235" spans="1:19" ht="10.9" customHeight="1" x14ac:dyDescent="0.2">
      <c r="A235" s="16">
        <v>45757</v>
      </c>
      <c r="B235" s="17" t="s">
        <v>25</v>
      </c>
      <c r="C235" s="17" t="s">
        <v>159</v>
      </c>
      <c r="D235" s="17" t="s">
        <v>36</v>
      </c>
      <c r="E235" s="17" t="s">
        <v>27</v>
      </c>
      <c r="F235" s="18">
        <v>416.67</v>
      </c>
      <c r="G235" s="17" t="s">
        <v>160</v>
      </c>
      <c r="H235" s="17" t="s">
        <v>161</v>
      </c>
      <c r="I235" s="17" t="s">
        <v>156</v>
      </c>
      <c r="L235" t="str">
        <f t="shared" si="21"/>
        <v>200</v>
      </c>
      <c r="M235" t="str">
        <f t="shared" si="22"/>
        <v>Sales</v>
      </c>
      <c r="N235" s="5">
        <f t="shared" si="23"/>
        <v>45757</v>
      </c>
      <c r="O235" s="7" t="s">
        <v>256</v>
      </c>
      <c r="P235" t="str">
        <f t="shared" si="24"/>
        <v>Ridgeway University</v>
      </c>
      <c r="Q235" t="str">
        <f t="shared" si="25"/>
        <v>Ridgeway University - Retainer for consulting work</v>
      </c>
      <c r="R235" t="str">
        <f t="shared" si="26"/>
        <v>RPT200-1</v>
      </c>
      <c r="S235" s="6">
        <f t="shared" si="27"/>
        <v>416.67</v>
      </c>
    </row>
    <row r="236" spans="1:19" ht="10.9" customHeight="1" x14ac:dyDescent="0.2">
      <c r="A236" s="16">
        <v>45757</v>
      </c>
      <c r="B236" s="17" t="s">
        <v>25</v>
      </c>
      <c r="C236" s="17" t="s">
        <v>165</v>
      </c>
      <c r="D236" s="17" t="s">
        <v>36</v>
      </c>
      <c r="E236" s="17" t="s">
        <v>27</v>
      </c>
      <c r="F236" s="18">
        <v>416.67</v>
      </c>
      <c r="G236" s="17" t="s">
        <v>160</v>
      </c>
      <c r="H236" s="17" t="s">
        <v>161</v>
      </c>
      <c r="I236" s="17" t="s">
        <v>156</v>
      </c>
      <c r="L236" t="str">
        <f t="shared" si="21"/>
        <v>200</v>
      </c>
      <c r="M236" t="str">
        <f t="shared" si="22"/>
        <v>Sales</v>
      </c>
      <c r="N236" s="5">
        <f t="shared" si="23"/>
        <v>45757</v>
      </c>
      <c r="O236" s="7" t="s">
        <v>256</v>
      </c>
      <c r="P236" t="str">
        <f t="shared" si="24"/>
        <v>Ridgeway University</v>
      </c>
      <c r="Q236" t="str">
        <f t="shared" si="25"/>
        <v>Ridgeway University - Half day training - Microsoft Office</v>
      </c>
      <c r="R236" t="str">
        <f t="shared" si="26"/>
        <v>RPT200-1</v>
      </c>
      <c r="S236" s="6">
        <f t="shared" si="27"/>
        <v>416.67</v>
      </c>
    </row>
    <row r="237" spans="1:19" ht="10.9" customHeight="1" x14ac:dyDescent="0.2">
      <c r="A237" s="16">
        <v>45757</v>
      </c>
      <c r="B237" s="17" t="s">
        <v>25</v>
      </c>
      <c r="C237" s="17" t="s">
        <v>25</v>
      </c>
      <c r="D237" s="17" t="s">
        <v>36</v>
      </c>
      <c r="E237" s="17" t="s">
        <v>27</v>
      </c>
      <c r="F237" s="18">
        <v>166.66</v>
      </c>
      <c r="G237" s="17" t="s">
        <v>148</v>
      </c>
      <c r="H237" s="17" t="s">
        <v>149</v>
      </c>
      <c r="I237" s="17" t="s">
        <v>15</v>
      </c>
      <c r="L237" t="str">
        <f t="shared" si="21"/>
        <v>820</v>
      </c>
      <c r="M237" t="str">
        <f t="shared" si="22"/>
        <v>VAT</v>
      </c>
      <c r="N237" s="5">
        <f t="shared" si="23"/>
        <v>45757</v>
      </c>
      <c r="O237" s="7" t="s">
        <v>256</v>
      </c>
      <c r="P237" t="str">
        <f t="shared" si="24"/>
        <v>Ridgeway University</v>
      </c>
      <c r="Q237" t="str">
        <f t="shared" si="25"/>
        <v>Ridgeway University</v>
      </c>
      <c r="R237" t="str">
        <f t="shared" si="26"/>
        <v>RPT200-1</v>
      </c>
      <c r="S237" s="6">
        <f t="shared" si="27"/>
        <v>166.66</v>
      </c>
    </row>
    <row r="238" spans="1:19" ht="10.9" customHeight="1" x14ac:dyDescent="0.2">
      <c r="A238" s="16">
        <v>45759</v>
      </c>
      <c r="B238" s="17" t="s">
        <v>28</v>
      </c>
      <c r="C238" s="17" t="s">
        <v>28</v>
      </c>
      <c r="D238" s="17" t="s">
        <v>29</v>
      </c>
      <c r="E238" s="17" t="s">
        <v>29</v>
      </c>
      <c r="F238" s="18">
        <v>-4.24</v>
      </c>
      <c r="G238" s="17" t="s">
        <v>148</v>
      </c>
      <c r="H238" s="17" t="s">
        <v>149</v>
      </c>
      <c r="I238" s="17" t="s">
        <v>15</v>
      </c>
      <c r="L238" t="str">
        <f t="shared" si="21"/>
        <v>820</v>
      </c>
      <c r="M238" t="str">
        <f t="shared" si="22"/>
        <v>VAT</v>
      </c>
      <c r="N238" s="5">
        <f t="shared" si="23"/>
        <v>45759</v>
      </c>
      <c r="O238" s="7" t="s">
        <v>256</v>
      </c>
      <c r="P238" t="str">
        <f t="shared" si="24"/>
        <v>PowerDirect</v>
      </c>
      <c r="Q238" t="str">
        <f t="shared" si="25"/>
        <v>PowerDirect</v>
      </c>
      <c r="R238" t="str">
        <f t="shared" si="26"/>
        <v>RPT445-1</v>
      </c>
      <c r="S238" s="6">
        <f t="shared" si="27"/>
        <v>-4.24</v>
      </c>
    </row>
    <row r="239" spans="1:19" ht="10.9" customHeight="1" x14ac:dyDescent="0.2">
      <c r="A239" s="16">
        <v>45759</v>
      </c>
      <c r="B239" s="17" t="s">
        <v>28</v>
      </c>
      <c r="C239" s="17" t="s">
        <v>162</v>
      </c>
      <c r="D239" s="17" t="s">
        <v>29</v>
      </c>
      <c r="E239" s="17" t="s">
        <v>29</v>
      </c>
      <c r="F239" s="18">
        <v>84.76</v>
      </c>
      <c r="G239" s="17" t="s">
        <v>163</v>
      </c>
      <c r="H239" s="17" t="s">
        <v>164</v>
      </c>
      <c r="I239" s="17" t="s">
        <v>144</v>
      </c>
      <c r="L239" t="str">
        <f t="shared" si="21"/>
        <v>445</v>
      </c>
      <c r="M239" t="str">
        <f t="shared" si="22"/>
        <v>Light, Power, Heating</v>
      </c>
      <c r="N239" s="5">
        <f t="shared" si="23"/>
        <v>45759</v>
      </c>
      <c r="O239" s="7" t="s">
        <v>256</v>
      </c>
      <c r="P239" t="str">
        <f t="shared" si="24"/>
        <v>PowerDirect</v>
      </c>
      <c r="Q239" t="str">
        <f t="shared" si="25"/>
        <v>PowerDirect - Monthly electricity</v>
      </c>
      <c r="R239" t="str">
        <f t="shared" si="26"/>
        <v>RPT445-1</v>
      </c>
      <c r="S239" s="6">
        <f t="shared" si="27"/>
        <v>84.76</v>
      </c>
    </row>
    <row r="240" spans="1:19" ht="10.9" customHeight="1" x14ac:dyDescent="0.2">
      <c r="A240" s="16">
        <v>45788</v>
      </c>
      <c r="B240" s="17" t="s">
        <v>25</v>
      </c>
      <c r="C240" s="17" t="s">
        <v>159</v>
      </c>
      <c r="D240" s="17" t="s">
        <v>37</v>
      </c>
      <c r="E240" s="17" t="s">
        <v>27</v>
      </c>
      <c r="F240" s="18">
        <v>416.67</v>
      </c>
      <c r="G240" s="17" t="s">
        <v>160</v>
      </c>
      <c r="H240" s="17" t="s">
        <v>161</v>
      </c>
      <c r="I240" s="17" t="s">
        <v>156</v>
      </c>
      <c r="L240" t="str">
        <f t="shared" si="21"/>
        <v>200</v>
      </c>
      <c r="M240" t="str">
        <f t="shared" si="22"/>
        <v>Sales</v>
      </c>
      <c r="N240" s="5">
        <f t="shared" si="23"/>
        <v>45788</v>
      </c>
      <c r="O240" s="7" t="s">
        <v>256</v>
      </c>
      <c r="P240" t="str">
        <f t="shared" si="24"/>
        <v>Ridgeway University</v>
      </c>
      <c r="Q240" t="str">
        <f t="shared" si="25"/>
        <v>Ridgeway University - Retainer for consulting work</v>
      </c>
      <c r="R240" t="str">
        <f t="shared" si="26"/>
        <v>RPT200-1</v>
      </c>
      <c r="S240" s="6">
        <f t="shared" si="27"/>
        <v>416.67</v>
      </c>
    </row>
    <row r="241" spans="1:19" ht="10.9" customHeight="1" x14ac:dyDescent="0.2">
      <c r="A241" s="16">
        <v>45788</v>
      </c>
      <c r="B241" s="17" t="s">
        <v>25</v>
      </c>
      <c r="C241" s="17" t="s">
        <v>25</v>
      </c>
      <c r="D241" s="17" t="s">
        <v>37</v>
      </c>
      <c r="E241" s="17" t="s">
        <v>27</v>
      </c>
      <c r="F241" s="18">
        <v>83.33</v>
      </c>
      <c r="G241" s="17" t="s">
        <v>148</v>
      </c>
      <c r="H241" s="17" t="s">
        <v>149</v>
      </c>
      <c r="I241" s="17" t="s">
        <v>15</v>
      </c>
      <c r="L241" t="str">
        <f t="shared" si="21"/>
        <v>820</v>
      </c>
      <c r="M241" t="str">
        <f t="shared" si="22"/>
        <v>VAT</v>
      </c>
      <c r="N241" s="5">
        <f t="shared" si="23"/>
        <v>45788</v>
      </c>
      <c r="O241" s="7" t="s">
        <v>256</v>
      </c>
      <c r="P241" t="str">
        <f t="shared" si="24"/>
        <v>Ridgeway University</v>
      </c>
      <c r="Q241" t="str">
        <f t="shared" si="25"/>
        <v>Ridgeway University</v>
      </c>
      <c r="R241" t="str">
        <f t="shared" si="26"/>
        <v>RPT200-1</v>
      </c>
      <c r="S241" s="6">
        <f t="shared" si="27"/>
        <v>83.33</v>
      </c>
    </row>
    <row r="242" spans="1:19" ht="10.9" customHeight="1" x14ac:dyDescent="0.2">
      <c r="A242" s="16">
        <v>45790</v>
      </c>
      <c r="B242" s="17" t="s">
        <v>28</v>
      </c>
      <c r="C242" s="17" t="s">
        <v>28</v>
      </c>
      <c r="D242" s="17" t="s">
        <v>29</v>
      </c>
      <c r="E242" s="17" t="s">
        <v>29</v>
      </c>
      <c r="F242" s="18">
        <v>-4.33</v>
      </c>
      <c r="G242" s="17" t="s">
        <v>148</v>
      </c>
      <c r="H242" s="17" t="s">
        <v>149</v>
      </c>
      <c r="I242" s="17" t="s">
        <v>15</v>
      </c>
      <c r="L242" t="str">
        <f t="shared" si="21"/>
        <v>820</v>
      </c>
      <c r="M242" t="str">
        <f t="shared" si="22"/>
        <v>VAT</v>
      </c>
      <c r="N242" s="5">
        <f t="shared" si="23"/>
        <v>45790</v>
      </c>
      <c r="O242" s="7" t="s">
        <v>256</v>
      </c>
      <c r="P242" t="str">
        <f t="shared" si="24"/>
        <v>PowerDirect</v>
      </c>
      <c r="Q242" t="str">
        <f t="shared" si="25"/>
        <v>PowerDirect</v>
      </c>
      <c r="R242" t="str">
        <f t="shared" si="26"/>
        <v>RPT445-1</v>
      </c>
      <c r="S242" s="6">
        <f t="shared" si="27"/>
        <v>-4.33</v>
      </c>
    </row>
    <row r="243" spans="1:19" ht="10.9" customHeight="1" x14ac:dyDescent="0.2">
      <c r="A243" s="16">
        <v>45790</v>
      </c>
      <c r="B243" s="17" t="s">
        <v>28</v>
      </c>
      <c r="C243" s="17" t="s">
        <v>162</v>
      </c>
      <c r="D243" s="17" t="s">
        <v>29</v>
      </c>
      <c r="E243" s="17" t="s">
        <v>29</v>
      </c>
      <c r="F243" s="18">
        <v>86.67</v>
      </c>
      <c r="G243" s="17" t="s">
        <v>163</v>
      </c>
      <c r="H243" s="17" t="s">
        <v>164</v>
      </c>
      <c r="I243" s="17" t="s">
        <v>144</v>
      </c>
      <c r="L243" t="str">
        <f t="shared" si="21"/>
        <v>445</v>
      </c>
      <c r="M243" t="str">
        <f t="shared" si="22"/>
        <v>Light, Power, Heating</v>
      </c>
      <c r="N243" s="5">
        <f t="shared" si="23"/>
        <v>45790</v>
      </c>
      <c r="O243" s="7" t="s">
        <v>256</v>
      </c>
      <c r="P243" t="str">
        <f t="shared" si="24"/>
        <v>PowerDirect</v>
      </c>
      <c r="Q243" t="str">
        <f t="shared" si="25"/>
        <v>PowerDirect - Monthly electricity</v>
      </c>
      <c r="R243" t="str">
        <f t="shared" si="26"/>
        <v>RPT445-1</v>
      </c>
      <c r="S243" s="6">
        <f t="shared" si="27"/>
        <v>86.67</v>
      </c>
    </row>
    <row r="244" spans="1:19" ht="10.9" customHeight="1" x14ac:dyDescent="0.2">
      <c r="A244" s="16">
        <v>45819</v>
      </c>
      <c r="B244" s="17" t="s">
        <v>25</v>
      </c>
      <c r="C244" s="17" t="s">
        <v>159</v>
      </c>
      <c r="D244" s="17" t="s">
        <v>38</v>
      </c>
      <c r="E244" s="17" t="s">
        <v>27</v>
      </c>
      <c r="F244" s="18">
        <v>416.67</v>
      </c>
      <c r="G244" s="17" t="s">
        <v>160</v>
      </c>
      <c r="H244" s="17" t="s">
        <v>161</v>
      </c>
      <c r="I244" s="17" t="s">
        <v>156</v>
      </c>
      <c r="L244" t="str">
        <f t="shared" si="21"/>
        <v>200</v>
      </c>
      <c r="M244" t="str">
        <f t="shared" si="22"/>
        <v>Sales</v>
      </c>
      <c r="N244" s="5">
        <f t="shared" si="23"/>
        <v>45819</v>
      </c>
      <c r="O244" s="7" t="s">
        <v>256</v>
      </c>
      <c r="P244" t="str">
        <f t="shared" si="24"/>
        <v>Ridgeway University</v>
      </c>
      <c r="Q244" t="str">
        <f t="shared" si="25"/>
        <v>Ridgeway University - Retainer for consulting work</v>
      </c>
      <c r="R244" t="str">
        <f t="shared" si="26"/>
        <v>RPT200-1</v>
      </c>
      <c r="S244" s="6">
        <f t="shared" si="27"/>
        <v>416.67</v>
      </c>
    </row>
    <row r="245" spans="1:19" ht="10.9" customHeight="1" x14ac:dyDescent="0.2">
      <c r="A245" s="16">
        <v>45819</v>
      </c>
      <c r="B245" s="17" t="s">
        <v>25</v>
      </c>
      <c r="C245" s="17" t="s">
        <v>25</v>
      </c>
      <c r="D245" s="17" t="s">
        <v>38</v>
      </c>
      <c r="E245" s="17" t="s">
        <v>27</v>
      </c>
      <c r="F245" s="18">
        <v>83.33</v>
      </c>
      <c r="G245" s="17" t="s">
        <v>148</v>
      </c>
      <c r="H245" s="17" t="s">
        <v>149</v>
      </c>
      <c r="I245" s="17" t="s">
        <v>15</v>
      </c>
      <c r="L245" t="str">
        <f t="shared" si="21"/>
        <v>820</v>
      </c>
      <c r="M245" t="str">
        <f t="shared" si="22"/>
        <v>VAT</v>
      </c>
      <c r="N245" s="5">
        <f t="shared" si="23"/>
        <v>45819</v>
      </c>
      <c r="O245" s="7" t="s">
        <v>256</v>
      </c>
      <c r="P245" t="str">
        <f t="shared" si="24"/>
        <v>Ridgeway University</v>
      </c>
      <c r="Q245" t="str">
        <f t="shared" si="25"/>
        <v>Ridgeway University</v>
      </c>
      <c r="R245" t="str">
        <f t="shared" si="26"/>
        <v>RPT200-1</v>
      </c>
      <c r="S245" s="6">
        <f t="shared" si="27"/>
        <v>83.33</v>
      </c>
    </row>
    <row r="246" spans="1:19" ht="10.9" customHeight="1" x14ac:dyDescent="0.2">
      <c r="A246" s="16">
        <v>45821</v>
      </c>
      <c r="B246" s="17" t="s">
        <v>28</v>
      </c>
      <c r="C246" s="17" t="s">
        <v>28</v>
      </c>
      <c r="D246" s="17" t="s">
        <v>29</v>
      </c>
      <c r="E246" s="17" t="s">
        <v>29</v>
      </c>
      <c r="F246" s="18">
        <v>-4.58</v>
      </c>
      <c r="G246" s="17" t="s">
        <v>148</v>
      </c>
      <c r="H246" s="17" t="s">
        <v>149</v>
      </c>
      <c r="I246" s="17" t="s">
        <v>15</v>
      </c>
      <c r="L246" t="str">
        <f t="shared" si="21"/>
        <v>820</v>
      </c>
      <c r="M246" t="str">
        <f t="shared" si="22"/>
        <v>VAT</v>
      </c>
      <c r="N246" s="5">
        <f t="shared" si="23"/>
        <v>45821</v>
      </c>
      <c r="O246" s="7" t="s">
        <v>256</v>
      </c>
      <c r="P246" t="str">
        <f t="shared" si="24"/>
        <v>PowerDirect</v>
      </c>
      <c r="Q246" t="str">
        <f t="shared" si="25"/>
        <v>PowerDirect</v>
      </c>
      <c r="R246" t="str">
        <f t="shared" si="26"/>
        <v>RPT445-1</v>
      </c>
      <c r="S246" s="6">
        <f t="shared" si="27"/>
        <v>-4.58</v>
      </c>
    </row>
    <row r="247" spans="1:19" ht="10.9" customHeight="1" x14ac:dyDescent="0.2">
      <c r="A247" s="16">
        <v>45821</v>
      </c>
      <c r="B247" s="17" t="s">
        <v>28</v>
      </c>
      <c r="C247" s="17" t="s">
        <v>162</v>
      </c>
      <c r="D247" s="17" t="s">
        <v>29</v>
      </c>
      <c r="E247" s="17" t="s">
        <v>29</v>
      </c>
      <c r="F247" s="18">
        <v>91.67</v>
      </c>
      <c r="G247" s="17" t="s">
        <v>163</v>
      </c>
      <c r="H247" s="17" t="s">
        <v>164</v>
      </c>
      <c r="I247" s="17" t="s">
        <v>144</v>
      </c>
      <c r="L247" t="str">
        <f t="shared" si="21"/>
        <v>445</v>
      </c>
      <c r="M247" t="str">
        <f t="shared" si="22"/>
        <v>Light, Power, Heating</v>
      </c>
      <c r="N247" s="5">
        <f t="shared" si="23"/>
        <v>45821</v>
      </c>
      <c r="O247" s="7" t="s">
        <v>256</v>
      </c>
      <c r="P247" t="str">
        <f t="shared" si="24"/>
        <v>PowerDirect</v>
      </c>
      <c r="Q247" t="str">
        <f t="shared" si="25"/>
        <v>PowerDirect - Monthly electricity</v>
      </c>
      <c r="R247" t="str">
        <f t="shared" si="26"/>
        <v>RPT445-1</v>
      </c>
      <c r="S247" s="6">
        <f t="shared" si="27"/>
        <v>91.67</v>
      </c>
    </row>
    <row r="248" spans="1:19" ht="10.9" customHeight="1" x14ac:dyDescent="0.2">
      <c r="A248" s="16">
        <v>45849</v>
      </c>
      <c r="B248" s="17" t="s">
        <v>25</v>
      </c>
      <c r="C248" s="17" t="s">
        <v>166</v>
      </c>
      <c r="D248" s="17" t="s">
        <v>39</v>
      </c>
      <c r="E248" s="17" t="s">
        <v>27</v>
      </c>
      <c r="F248" s="18">
        <v>833.33</v>
      </c>
      <c r="G248" s="17" t="s">
        <v>160</v>
      </c>
      <c r="H248" s="17" t="s">
        <v>161</v>
      </c>
      <c r="I248" s="17" t="s">
        <v>156</v>
      </c>
      <c r="L248" t="str">
        <f t="shared" si="21"/>
        <v>200</v>
      </c>
      <c r="M248" t="str">
        <f t="shared" si="22"/>
        <v>Sales</v>
      </c>
      <c r="N248" s="5">
        <f t="shared" si="23"/>
        <v>45849</v>
      </c>
      <c r="O248" s="7" t="s">
        <v>256</v>
      </c>
      <c r="P248" t="str">
        <f t="shared" si="24"/>
        <v>Ridgeway University</v>
      </c>
      <c r="Q248" t="str">
        <f t="shared" si="25"/>
        <v>Ridgeway University - Onsite project management p/hr</v>
      </c>
      <c r="R248" t="str">
        <f t="shared" si="26"/>
        <v>RPT200-1</v>
      </c>
      <c r="S248" s="6">
        <f t="shared" si="27"/>
        <v>833.33</v>
      </c>
    </row>
    <row r="249" spans="1:19" ht="10.9" customHeight="1" x14ac:dyDescent="0.2">
      <c r="A249" s="16">
        <v>45849</v>
      </c>
      <c r="B249" s="17" t="s">
        <v>25</v>
      </c>
      <c r="C249" s="17" t="s">
        <v>159</v>
      </c>
      <c r="D249" s="17" t="s">
        <v>39</v>
      </c>
      <c r="E249" s="17" t="s">
        <v>27</v>
      </c>
      <c r="F249" s="18">
        <v>416.67</v>
      </c>
      <c r="G249" s="17" t="s">
        <v>160</v>
      </c>
      <c r="H249" s="17" t="s">
        <v>161</v>
      </c>
      <c r="I249" s="17" t="s">
        <v>156</v>
      </c>
      <c r="L249" t="str">
        <f t="shared" si="21"/>
        <v>200</v>
      </c>
      <c r="M249" t="str">
        <f t="shared" si="22"/>
        <v>Sales</v>
      </c>
      <c r="N249" s="5">
        <f t="shared" si="23"/>
        <v>45849</v>
      </c>
      <c r="O249" s="7" t="s">
        <v>256</v>
      </c>
      <c r="P249" t="str">
        <f t="shared" si="24"/>
        <v>Ridgeway University</v>
      </c>
      <c r="Q249" t="str">
        <f t="shared" si="25"/>
        <v>Ridgeway University - Retainer for consulting work</v>
      </c>
      <c r="R249" t="str">
        <f t="shared" si="26"/>
        <v>RPT200-1</v>
      </c>
      <c r="S249" s="6">
        <f t="shared" si="27"/>
        <v>416.67</v>
      </c>
    </row>
    <row r="250" spans="1:19" ht="10.9" customHeight="1" x14ac:dyDescent="0.2">
      <c r="A250" s="16">
        <v>45849</v>
      </c>
      <c r="B250" s="17" t="s">
        <v>25</v>
      </c>
      <c r="C250" s="17" t="s">
        <v>25</v>
      </c>
      <c r="D250" s="17" t="s">
        <v>39</v>
      </c>
      <c r="E250" s="17" t="s">
        <v>27</v>
      </c>
      <c r="F250" s="18">
        <v>83.33</v>
      </c>
      <c r="G250" s="17" t="s">
        <v>148</v>
      </c>
      <c r="H250" s="17" t="s">
        <v>149</v>
      </c>
      <c r="I250" s="17" t="s">
        <v>15</v>
      </c>
      <c r="L250" t="str">
        <f t="shared" si="21"/>
        <v>820</v>
      </c>
      <c r="M250" t="str">
        <f t="shared" si="22"/>
        <v>VAT</v>
      </c>
      <c r="N250" s="5">
        <f t="shared" si="23"/>
        <v>45849</v>
      </c>
      <c r="O250" s="7" t="s">
        <v>256</v>
      </c>
      <c r="P250" t="str">
        <f t="shared" si="24"/>
        <v>Ridgeway University</v>
      </c>
      <c r="Q250" t="str">
        <f t="shared" si="25"/>
        <v>Ridgeway University</v>
      </c>
      <c r="R250" t="str">
        <f t="shared" si="26"/>
        <v>RPT200-1</v>
      </c>
      <c r="S250" s="6">
        <f t="shared" si="27"/>
        <v>83.33</v>
      </c>
    </row>
    <row r="251" spans="1:19" ht="10.9" customHeight="1" x14ac:dyDescent="0.2">
      <c r="A251" s="16">
        <v>45849</v>
      </c>
      <c r="B251" s="17" t="s">
        <v>25</v>
      </c>
      <c r="C251" s="17" t="s">
        <v>25</v>
      </c>
      <c r="D251" s="17" t="s">
        <v>39</v>
      </c>
      <c r="E251" s="17" t="s">
        <v>27</v>
      </c>
      <c r="F251" s="18">
        <v>166.67</v>
      </c>
      <c r="G251" s="17" t="s">
        <v>148</v>
      </c>
      <c r="H251" s="17" t="s">
        <v>149</v>
      </c>
      <c r="I251" s="17" t="s">
        <v>15</v>
      </c>
      <c r="L251" t="str">
        <f t="shared" si="21"/>
        <v>820</v>
      </c>
      <c r="M251" t="str">
        <f t="shared" si="22"/>
        <v>VAT</v>
      </c>
      <c r="N251" s="5">
        <f t="shared" si="23"/>
        <v>45849</v>
      </c>
      <c r="O251" s="7" t="s">
        <v>256</v>
      </c>
      <c r="P251" t="str">
        <f t="shared" si="24"/>
        <v>Ridgeway University</v>
      </c>
      <c r="Q251" t="str">
        <f t="shared" si="25"/>
        <v>Ridgeway University</v>
      </c>
      <c r="R251" t="str">
        <f t="shared" si="26"/>
        <v>RPT200-1</v>
      </c>
      <c r="S251" s="6">
        <f t="shared" si="27"/>
        <v>166.67</v>
      </c>
    </row>
    <row r="252" spans="1:19" ht="10.9" customHeight="1" x14ac:dyDescent="0.2">
      <c r="A252" s="16">
        <v>45851</v>
      </c>
      <c r="B252" s="17" t="s">
        <v>28</v>
      </c>
      <c r="C252" s="17" t="s">
        <v>28</v>
      </c>
      <c r="D252" s="17" t="s">
        <v>29</v>
      </c>
      <c r="E252" s="17" t="s">
        <v>29</v>
      </c>
      <c r="F252" s="18">
        <v>-4.79</v>
      </c>
      <c r="G252" s="17" t="s">
        <v>148</v>
      </c>
      <c r="H252" s="17" t="s">
        <v>149</v>
      </c>
      <c r="I252" s="17" t="s">
        <v>15</v>
      </c>
      <c r="L252" t="str">
        <f t="shared" si="21"/>
        <v>820</v>
      </c>
      <c r="M252" t="str">
        <f t="shared" si="22"/>
        <v>VAT</v>
      </c>
      <c r="N252" s="5">
        <f t="shared" si="23"/>
        <v>45851</v>
      </c>
      <c r="O252" s="7" t="s">
        <v>256</v>
      </c>
      <c r="P252" t="str">
        <f t="shared" si="24"/>
        <v>PowerDirect</v>
      </c>
      <c r="Q252" t="str">
        <f t="shared" si="25"/>
        <v>PowerDirect</v>
      </c>
      <c r="R252" t="str">
        <f t="shared" si="26"/>
        <v>RPT445-1</v>
      </c>
      <c r="S252" s="6">
        <f t="shared" si="27"/>
        <v>-4.79</v>
      </c>
    </row>
    <row r="253" spans="1:19" ht="10.9" customHeight="1" x14ac:dyDescent="0.2">
      <c r="A253" s="16">
        <v>45851</v>
      </c>
      <c r="B253" s="17" t="s">
        <v>28</v>
      </c>
      <c r="C253" s="17" t="s">
        <v>162</v>
      </c>
      <c r="D253" s="17" t="s">
        <v>29</v>
      </c>
      <c r="E253" s="17" t="s">
        <v>29</v>
      </c>
      <c r="F253" s="18">
        <v>95.81</v>
      </c>
      <c r="G253" s="17" t="s">
        <v>163</v>
      </c>
      <c r="H253" s="17" t="s">
        <v>164</v>
      </c>
      <c r="I253" s="17" t="s">
        <v>144</v>
      </c>
      <c r="L253" t="str">
        <f t="shared" si="21"/>
        <v>445</v>
      </c>
      <c r="M253" t="str">
        <f t="shared" si="22"/>
        <v>Light, Power, Heating</v>
      </c>
      <c r="N253" s="5">
        <f t="shared" si="23"/>
        <v>45851</v>
      </c>
      <c r="O253" s="7" t="s">
        <v>256</v>
      </c>
      <c r="P253" t="str">
        <f t="shared" si="24"/>
        <v>PowerDirect</v>
      </c>
      <c r="Q253" t="str">
        <f t="shared" si="25"/>
        <v>PowerDirect - Monthly electricity</v>
      </c>
      <c r="R253" t="str">
        <f t="shared" si="26"/>
        <v>RPT445-1</v>
      </c>
      <c r="S253" s="6">
        <f t="shared" si="27"/>
        <v>95.81</v>
      </c>
    </row>
    <row r="254" spans="1:19" ht="10.9" customHeight="1" x14ac:dyDescent="0.2">
      <c r="A254" s="16">
        <v>45880</v>
      </c>
      <c r="B254" s="17" t="s">
        <v>25</v>
      </c>
      <c r="C254" s="17" t="s">
        <v>159</v>
      </c>
      <c r="D254" s="17" t="s">
        <v>40</v>
      </c>
      <c r="E254" s="17" t="s">
        <v>27</v>
      </c>
      <c r="F254" s="18">
        <v>416.67</v>
      </c>
      <c r="G254" s="17" t="s">
        <v>160</v>
      </c>
      <c r="H254" s="17" t="s">
        <v>161</v>
      </c>
      <c r="I254" s="17" t="s">
        <v>156</v>
      </c>
      <c r="L254" t="str">
        <f t="shared" si="21"/>
        <v>200</v>
      </c>
      <c r="M254" t="str">
        <f t="shared" si="22"/>
        <v>Sales</v>
      </c>
      <c r="N254" s="5">
        <f t="shared" si="23"/>
        <v>45880</v>
      </c>
      <c r="O254" s="7" t="s">
        <v>256</v>
      </c>
      <c r="P254" t="str">
        <f t="shared" si="24"/>
        <v>Ridgeway University</v>
      </c>
      <c r="Q254" t="str">
        <f t="shared" si="25"/>
        <v>Ridgeway University - Retainer for consulting work</v>
      </c>
      <c r="R254" t="str">
        <f t="shared" si="26"/>
        <v>RPT200-1</v>
      </c>
      <c r="S254" s="6">
        <f t="shared" si="27"/>
        <v>416.67</v>
      </c>
    </row>
    <row r="255" spans="1:19" ht="10.9" customHeight="1" x14ac:dyDescent="0.2">
      <c r="A255" s="16">
        <v>45880</v>
      </c>
      <c r="B255" s="17" t="s">
        <v>25</v>
      </c>
      <c r="C255" s="17" t="s">
        <v>25</v>
      </c>
      <c r="D255" s="17" t="s">
        <v>40</v>
      </c>
      <c r="E255" s="17" t="s">
        <v>27</v>
      </c>
      <c r="F255" s="18">
        <v>83.33</v>
      </c>
      <c r="G255" s="17" t="s">
        <v>148</v>
      </c>
      <c r="H255" s="17" t="s">
        <v>149</v>
      </c>
      <c r="I255" s="17" t="s">
        <v>15</v>
      </c>
      <c r="L255" t="str">
        <f t="shared" si="21"/>
        <v>820</v>
      </c>
      <c r="M255" t="str">
        <f t="shared" si="22"/>
        <v>VAT</v>
      </c>
      <c r="N255" s="5">
        <f t="shared" si="23"/>
        <v>45880</v>
      </c>
      <c r="O255" s="7" t="s">
        <v>256</v>
      </c>
      <c r="P255" t="str">
        <f t="shared" si="24"/>
        <v>Ridgeway University</v>
      </c>
      <c r="Q255" t="str">
        <f t="shared" si="25"/>
        <v>Ridgeway University</v>
      </c>
      <c r="R255" t="str">
        <f t="shared" si="26"/>
        <v>RPT200-1</v>
      </c>
      <c r="S255" s="6">
        <f t="shared" si="27"/>
        <v>83.33</v>
      </c>
    </row>
    <row r="256" spans="1:19" ht="10.9" customHeight="1" x14ac:dyDescent="0.2">
      <c r="A256" s="16">
        <v>45882</v>
      </c>
      <c r="B256" s="17" t="s">
        <v>28</v>
      </c>
      <c r="C256" s="17" t="s">
        <v>28</v>
      </c>
      <c r="D256" s="17" t="s">
        <v>29</v>
      </c>
      <c r="E256" s="17" t="s">
        <v>29</v>
      </c>
      <c r="F256" s="18">
        <v>-5.04</v>
      </c>
      <c r="G256" s="17" t="s">
        <v>148</v>
      </c>
      <c r="H256" s="17" t="s">
        <v>149</v>
      </c>
      <c r="I256" s="17" t="s">
        <v>15</v>
      </c>
      <c r="L256" t="str">
        <f t="shared" si="21"/>
        <v>820</v>
      </c>
      <c r="M256" t="str">
        <f t="shared" si="22"/>
        <v>VAT</v>
      </c>
      <c r="N256" s="5">
        <f t="shared" si="23"/>
        <v>45882</v>
      </c>
      <c r="O256" s="7" t="s">
        <v>256</v>
      </c>
      <c r="P256" t="str">
        <f t="shared" si="24"/>
        <v>PowerDirect</v>
      </c>
      <c r="Q256" t="str">
        <f t="shared" si="25"/>
        <v>PowerDirect</v>
      </c>
      <c r="R256" t="str">
        <f t="shared" si="26"/>
        <v>RPT445-1</v>
      </c>
      <c r="S256" s="6">
        <f t="shared" si="27"/>
        <v>-5.04</v>
      </c>
    </row>
    <row r="257" spans="1:19" ht="10.9" customHeight="1" x14ac:dyDescent="0.2">
      <c r="A257" s="16">
        <v>45882</v>
      </c>
      <c r="B257" s="17" t="s">
        <v>28</v>
      </c>
      <c r="C257" s="17" t="s">
        <v>162</v>
      </c>
      <c r="D257" s="17" t="s">
        <v>29</v>
      </c>
      <c r="E257" s="17" t="s">
        <v>29</v>
      </c>
      <c r="F257" s="18">
        <v>100.71</v>
      </c>
      <c r="G257" s="17" t="s">
        <v>163</v>
      </c>
      <c r="H257" s="17" t="s">
        <v>164</v>
      </c>
      <c r="I257" s="17" t="s">
        <v>144</v>
      </c>
      <c r="L257" t="str">
        <f t="shared" si="21"/>
        <v>445</v>
      </c>
      <c r="M257" t="str">
        <f t="shared" si="22"/>
        <v>Light, Power, Heating</v>
      </c>
      <c r="N257" s="5">
        <f t="shared" si="23"/>
        <v>45882</v>
      </c>
      <c r="O257" s="7" t="s">
        <v>256</v>
      </c>
      <c r="P257" t="str">
        <f t="shared" si="24"/>
        <v>PowerDirect</v>
      </c>
      <c r="Q257" t="str">
        <f t="shared" si="25"/>
        <v>PowerDirect - Monthly electricity</v>
      </c>
      <c r="R257" t="str">
        <f t="shared" si="26"/>
        <v>RPT445-1</v>
      </c>
      <c r="S257" s="6">
        <f t="shared" si="27"/>
        <v>100.71</v>
      </c>
    </row>
    <row r="258" spans="1:19" ht="10.9" customHeight="1" x14ac:dyDescent="0.2">
      <c r="A258" s="16">
        <v>45910</v>
      </c>
      <c r="B258" s="17" t="s">
        <v>25</v>
      </c>
      <c r="C258" s="17" t="s">
        <v>166</v>
      </c>
      <c r="D258" s="17" t="s">
        <v>41</v>
      </c>
      <c r="E258" s="17" t="s">
        <v>27</v>
      </c>
      <c r="F258" s="18">
        <v>583.33000000000004</v>
      </c>
      <c r="G258" s="17" t="s">
        <v>160</v>
      </c>
      <c r="H258" s="17" t="s">
        <v>161</v>
      </c>
      <c r="I258" s="17" t="s">
        <v>156</v>
      </c>
      <c r="L258" t="str">
        <f t="shared" si="21"/>
        <v>200</v>
      </c>
      <c r="M258" t="str">
        <f t="shared" si="22"/>
        <v>Sales</v>
      </c>
      <c r="N258" s="5">
        <f t="shared" si="23"/>
        <v>45910</v>
      </c>
      <c r="O258" s="7" t="s">
        <v>256</v>
      </c>
      <c r="P258" t="str">
        <f t="shared" si="24"/>
        <v>Ridgeway University</v>
      </c>
      <c r="Q258" t="str">
        <f t="shared" si="25"/>
        <v>Ridgeway University - Onsite project management p/hr</v>
      </c>
      <c r="R258" t="str">
        <f t="shared" si="26"/>
        <v>RPT200-1</v>
      </c>
      <c r="S258" s="6">
        <f t="shared" si="27"/>
        <v>583.33000000000004</v>
      </c>
    </row>
    <row r="259" spans="1:19" ht="10.9" customHeight="1" x14ac:dyDescent="0.2">
      <c r="A259" s="16">
        <v>45910</v>
      </c>
      <c r="B259" s="17" t="s">
        <v>25</v>
      </c>
      <c r="C259" s="17" t="s">
        <v>159</v>
      </c>
      <c r="D259" s="17" t="s">
        <v>41</v>
      </c>
      <c r="E259" s="17" t="s">
        <v>27</v>
      </c>
      <c r="F259" s="18">
        <v>416.67</v>
      </c>
      <c r="G259" s="17" t="s">
        <v>160</v>
      </c>
      <c r="H259" s="17" t="s">
        <v>161</v>
      </c>
      <c r="I259" s="17" t="s">
        <v>156</v>
      </c>
      <c r="L259" t="str">
        <f t="shared" si="21"/>
        <v>200</v>
      </c>
      <c r="M259" t="str">
        <f t="shared" si="22"/>
        <v>Sales</v>
      </c>
      <c r="N259" s="5">
        <f t="shared" si="23"/>
        <v>45910</v>
      </c>
      <c r="O259" s="7" t="s">
        <v>256</v>
      </c>
      <c r="P259" t="str">
        <f t="shared" si="24"/>
        <v>Ridgeway University</v>
      </c>
      <c r="Q259" t="str">
        <f t="shared" si="25"/>
        <v>Ridgeway University - Retainer for consulting work</v>
      </c>
      <c r="R259" t="str">
        <f t="shared" si="26"/>
        <v>RPT200-1</v>
      </c>
      <c r="S259" s="6">
        <f t="shared" si="27"/>
        <v>416.67</v>
      </c>
    </row>
    <row r="260" spans="1:19" ht="10.9" customHeight="1" x14ac:dyDescent="0.2">
      <c r="A260" s="16">
        <v>45910</v>
      </c>
      <c r="B260" s="17" t="s">
        <v>25</v>
      </c>
      <c r="C260" s="17" t="s">
        <v>25</v>
      </c>
      <c r="D260" s="17" t="s">
        <v>41</v>
      </c>
      <c r="E260" s="17" t="s">
        <v>27</v>
      </c>
      <c r="F260" s="18">
        <v>83.33</v>
      </c>
      <c r="G260" s="17" t="s">
        <v>148</v>
      </c>
      <c r="H260" s="17" t="s">
        <v>149</v>
      </c>
      <c r="I260" s="17" t="s">
        <v>15</v>
      </c>
      <c r="L260" t="str">
        <f t="shared" si="21"/>
        <v>820</v>
      </c>
      <c r="M260" t="str">
        <f t="shared" si="22"/>
        <v>VAT</v>
      </c>
      <c r="N260" s="5">
        <f t="shared" si="23"/>
        <v>45910</v>
      </c>
      <c r="O260" s="7" t="s">
        <v>256</v>
      </c>
      <c r="P260" t="str">
        <f t="shared" si="24"/>
        <v>Ridgeway University</v>
      </c>
      <c r="Q260" t="str">
        <f t="shared" si="25"/>
        <v>Ridgeway University</v>
      </c>
      <c r="R260" t="str">
        <f t="shared" si="26"/>
        <v>RPT200-1</v>
      </c>
      <c r="S260" s="6">
        <f t="shared" si="27"/>
        <v>83.33</v>
      </c>
    </row>
    <row r="261" spans="1:19" ht="10.9" customHeight="1" x14ac:dyDescent="0.2">
      <c r="A261" s="16">
        <v>45910</v>
      </c>
      <c r="B261" s="17" t="s">
        <v>25</v>
      </c>
      <c r="C261" s="17" t="s">
        <v>25</v>
      </c>
      <c r="D261" s="17" t="s">
        <v>41</v>
      </c>
      <c r="E261" s="17" t="s">
        <v>27</v>
      </c>
      <c r="F261" s="18">
        <v>116.67</v>
      </c>
      <c r="G261" s="17" t="s">
        <v>148</v>
      </c>
      <c r="H261" s="17" t="s">
        <v>149</v>
      </c>
      <c r="I261" s="17" t="s">
        <v>15</v>
      </c>
      <c r="L261" t="str">
        <f t="shared" si="21"/>
        <v>820</v>
      </c>
      <c r="M261" t="str">
        <f t="shared" si="22"/>
        <v>VAT</v>
      </c>
      <c r="N261" s="5">
        <f t="shared" si="23"/>
        <v>45910</v>
      </c>
      <c r="O261" s="7" t="s">
        <v>256</v>
      </c>
      <c r="P261" t="str">
        <f t="shared" si="24"/>
        <v>Ridgeway University</v>
      </c>
      <c r="Q261" t="str">
        <f t="shared" si="25"/>
        <v>Ridgeway University</v>
      </c>
      <c r="R261" t="str">
        <f t="shared" si="26"/>
        <v>RPT200-1</v>
      </c>
      <c r="S261" s="6">
        <f t="shared" si="27"/>
        <v>116.67</v>
      </c>
    </row>
    <row r="262" spans="1:19" ht="10.9" customHeight="1" x14ac:dyDescent="0.2">
      <c r="A262" s="16">
        <v>45912</v>
      </c>
      <c r="B262" s="17" t="s">
        <v>28</v>
      </c>
      <c r="C262" s="17" t="s">
        <v>28</v>
      </c>
      <c r="D262" s="17" t="s">
        <v>29</v>
      </c>
      <c r="E262" s="17" t="s">
        <v>29</v>
      </c>
      <c r="F262" s="18">
        <v>-5.07</v>
      </c>
      <c r="G262" s="17" t="s">
        <v>148</v>
      </c>
      <c r="H262" s="17" t="s">
        <v>149</v>
      </c>
      <c r="I262" s="17" t="s">
        <v>15</v>
      </c>
      <c r="L262" t="str">
        <f t="shared" si="21"/>
        <v>820</v>
      </c>
      <c r="M262" t="str">
        <f t="shared" si="22"/>
        <v>VAT</v>
      </c>
      <c r="N262" s="5">
        <f t="shared" si="23"/>
        <v>45912</v>
      </c>
      <c r="O262" s="7" t="s">
        <v>256</v>
      </c>
      <c r="P262" t="str">
        <f t="shared" si="24"/>
        <v>PowerDirect</v>
      </c>
      <c r="Q262" t="str">
        <f t="shared" si="25"/>
        <v>PowerDirect</v>
      </c>
      <c r="R262" t="str">
        <f t="shared" si="26"/>
        <v>RPT445-1</v>
      </c>
      <c r="S262" s="6">
        <f t="shared" si="27"/>
        <v>-5.07</v>
      </c>
    </row>
    <row r="263" spans="1:19" ht="10.9" customHeight="1" x14ac:dyDescent="0.2">
      <c r="A263" s="16">
        <v>45912</v>
      </c>
      <c r="B263" s="17" t="s">
        <v>28</v>
      </c>
      <c r="C263" s="17" t="s">
        <v>162</v>
      </c>
      <c r="D263" s="17" t="s">
        <v>29</v>
      </c>
      <c r="E263" s="17" t="s">
        <v>29</v>
      </c>
      <c r="F263" s="18">
        <v>101.43</v>
      </c>
      <c r="G263" s="17" t="s">
        <v>163</v>
      </c>
      <c r="H263" s="17" t="s">
        <v>164</v>
      </c>
      <c r="I263" s="17" t="s">
        <v>144</v>
      </c>
      <c r="L263" t="str">
        <f t="shared" ref="L263:L326" si="28">G263</f>
        <v>445</v>
      </c>
      <c r="M263" t="str">
        <f t="shared" ref="M263:M326" si="29">H263</f>
        <v>Light, Power, Heating</v>
      </c>
      <c r="N263" s="5">
        <f t="shared" ref="N263:N326" si="30">A263</f>
        <v>45912</v>
      </c>
      <c r="O263" s="7" t="s">
        <v>256</v>
      </c>
      <c r="P263" t="str">
        <f t="shared" ref="P263:P326" si="31">B263</f>
        <v>PowerDirect</v>
      </c>
      <c r="Q263" t="str">
        <f t="shared" ref="Q263:Q326" si="32">C263</f>
        <v>PowerDirect - Monthly electricity</v>
      </c>
      <c r="R263" t="str">
        <f t="shared" ref="R263:R326" si="33">IF(E263="","",E263)</f>
        <v>RPT445-1</v>
      </c>
      <c r="S263" s="6">
        <f t="shared" ref="S263:S326" si="34">F263</f>
        <v>101.43</v>
      </c>
    </row>
    <row r="264" spans="1:19" ht="10.9" customHeight="1" x14ac:dyDescent="0.2">
      <c r="A264" s="16">
        <v>45941</v>
      </c>
      <c r="B264" s="17" t="s">
        <v>25</v>
      </c>
      <c r="C264" s="17" t="s">
        <v>159</v>
      </c>
      <c r="D264" s="17" t="s">
        <v>44</v>
      </c>
      <c r="E264" s="17" t="s">
        <v>27</v>
      </c>
      <c r="F264" s="18">
        <v>416.67</v>
      </c>
      <c r="G264" s="17" t="s">
        <v>160</v>
      </c>
      <c r="H264" s="17" t="s">
        <v>161</v>
      </c>
      <c r="I264" s="17" t="s">
        <v>156</v>
      </c>
      <c r="L264" t="str">
        <f t="shared" si="28"/>
        <v>200</v>
      </c>
      <c r="M264" t="str">
        <f t="shared" si="29"/>
        <v>Sales</v>
      </c>
      <c r="N264" s="5">
        <f t="shared" si="30"/>
        <v>45941</v>
      </c>
      <c r="O264" s="7" t="s">
        <v>256</v>
      </c>
      <c r="P264" t="str">
        <f t="shared" si="31"/>
        <v>Ridgeway University</v>
      </c>
      <c r="Q264" t="str">
        <f t="shared" si="32"/>
        <v>Ridgeway University - Retainer for consulting work</v>
      </c>
      <c r="R264" t="str">
        <f t="shared" si="33"/>
        <v>RPT200-1</v>
      </c>
      <c r="S264" s="6">
        <f t="shared" si="34"/>
        <v>416.67</v>
      </c>
    </row>
    <row r="265" spans="1:19" ht="10.9" customHeight="1" x14ac:dyDescent="0.2">
      <c r="A265" s="16">
        <v>45941</v>
      </c>
      <c r="B265" s="17" t="s">
        <v>25</v>
      </c>
      <c r="C265" s="17" t="s">
        <v>25</v>
      </c>
      <c r="D265" s="17" t="s">
        <v>44</v>
      </c>
      <c r="E265" s="17" t="s">
        <v>27</v>
      </c>
      <c r="F265" s="18">
        <v>83.33</v>
      </c>
      <c r="G265" s="17" t="s">
        <v>148</v>
      </c>
      <c r="H265" s="17" t="s">
        <v>149</v>
      </c>
      <c r="I265" s="17" t="s">
        <v>15</v>
      </c>
      <c r="L265" t="str">
        <f t="shared" si="28"/>
        <v>820</v>
      </c>
      <c r="M265" t="str">
        <f t="shared" si="29"/>
        <v>VAT</v>
      </c>
      <c r="N265" s="5">
        <f t="shared" si="30"/>
        <v>45941</v>
      </c>
      <c r="O265" s="7" t="s">
        <v>256</v>
      </c>
      <c r="P265" t="str">
        <f t="shared" si="31"/>
        <v>Ridgeway University</v>
      </c>
      <c r="Q265" t="str">
        <f t="shared" si="32"/>
        <v>Ridgeway University</v>
      </c>
      <c r="R265" t="str">
        <f t="shared" si="33"/>
        <v>RPT200-1</v>
      </c>
      <c r="S265" s="6">
        <f t="shared" si="34"/>
        <v>83.33</v>
      </c>
    </row>
    <row r="266" spans="1:19" ht="10.9" customHeight="1" x14ac:dyDescent="0.2">
      <c r="A266" s="16">
        <v>45941</v>
      </c>
      <c r="B266" s="17" t="s">
        <v>42</v>
      </c>
      <c r="C266" s="17" t="s">
        <v>42</v>
      </c>
      <c r="D266" s="17" t="s">
        <v>43</v>
      </c>
      <c r="E266" s="17" t="s">
        <v>43</v>
      </c>
      <c r="F266" s="18">
        <v>-196.87</v>
      </c>
      <c r="G266" s="17" t="s">
        <v>148</v>
      </c>
      <c r="H266" s="17" t="s">
        <v>149</v>
      </c>
      <c r="I266" s="17" t="s">
        <v>15</v>
      </c>
      <c r="L266" t="str">
        <f t="shared" si="28"/>
        <v>820</v>
      </c>
      <c r="M266" t="str">
        <f t="shared" si="29"/>
        <v>VAT</v>
      </c>
      <c r="N266" s="5">
        <f t="shared" si="30"/>
        <v>45941</v>
      </c>
      <c r="O266" s="7" t="s">
        <v>256</v>
      </c>
      <c r="P266" t="str">
        <f t="shared" si="31"/>
        <v>Truxton Property Management</v>
      </c>
      <c r="Q266" t="str">
        <f t="shared" si="32"/>
        <v>Truxton Property Management</v>
      </c>
      <c r="R266" t="str">
        <f t="shared" si="33"/>
        <v>RPT469-1</v>
      </c>
      <c r="S266" s="6">
        <f t="shared" si="34"/>
        <v>-196.87</v>
      </c>
    </row>
    <row r="267" spans="1:19" ht="10.9" customHeight="1" x14ac:dyDescent="0.2">
      <c r="A267" s="16">
        <v>45941</v>
      </c>
      <c r="B267" s="17" t="s">
        <v>42</v>
      </c>
      <c r="C267" s="17" t="s">
        <v>167</v>
      </c>
      <c r="D267" s="17" t="s">
        <v>43</v>
      </c>
      <c r="E267" s="17" t="s">
        <v>43</v>
      </c>
      <c r="F267" s="18">
        <v>984.38</v>
      </c>
      <c r="G267" s="17" t="s">
        <v>168</v>
      </c>
      <c r="H267" s="17" t="s">
        <v>169</v>
      </c>
      <c r="I267" s="17" t="s">
        <v>144</v>
      </c>
      <c r="L267" t="str">
        <f t="shared" si="28"/>
        <v>469</v>
      </c>
      <c r="M267" t="str">
        <f t="shared" si="29"/>
        <v>Rent</v>
      </c>
      <c r="N267" s="5">
        <f t="shared" si="30"/>
        <v>45941</v>
      </c>
      <c r="O267" s="7" t="s">
        <v>256</v>
      </c>
      <c r="P267" t="str">
        <f t="shared" si="31"/>
        <v>Truxton Property Management</v>
      </c>
      <c r="Q267" t="str">
        <f t="shared" si="32"/>
        <v>Truxton Property Management - Monthly rent in advance</v>
      </c>
      <c r="R267" t="str">
        <f t="shared" si="33"/>
        <v>RPT469-1</v>
      </c>
      <c r="S267" s="6">
        <f t="shared" si="34"/>
        <v>984.38</v>
      </c>
    </row>
    <row r="268" spans="1:19" ht="10.9" customHeight="1" x14ac:dyDescent="0.2">
      <c r="A268" s="16">
        <v>45943</v>
      </c>
      <c r="B268" s="17" t="s">
        <v>28</v>
      </c>
      <c r="C268" s="17" t="s">
        <v>28</v>
      </c>
      <c r="D268" s="17" t="s">
        <v>29</v>
      </c>
      <c r="E268" s="17" t="s">
        <v>29</v>
      </c>
      <c r="F268" s="18">
        <v>-5.67</v>
      </c>
      <c r="G268" s="17" t="s">
        <v>148</v>
      </c>
      <c r="H268" s="17" t="s">
        <v>149</v>
      </c>
      <c r="I268" s="17" t="s">
        <v>15</v>
      </c>
      <c r="L268" t="str">
        <f t="shared" si="28"/>
        <v>820</v>
      </c>
      <c r="M268" t="str">
        <f t="shared" si="29"/>
        <v>VAT</v>
      </c>
      <c r="N268" s="5">
        <f t="shared" si="30"/>
        <v>45943</v>
      </c>
      <c r="O268" s="7" t="s">
        <v>256</v>
      </c>
      <c r="P268" t="str">
        <f t="shared" si="31"/>
        <v>PowerDirect</v>
      </c>
      <c r="Q268" t="str">
        <f t="shared" si="32"/>
        <v>PowerDirect</v>
      </c>
      <c r="R268" t="str">
        <f t="shared" si="33"/>
        <v>RPT445-1</v>
      </c>
      <c r="S268" s="6">
        <f t="shared" si="34"/>
        <v>-5.67</v>
      </c>
    </row>
    <row r="269" spans="1:19" ht="10.9" customHeight="1" x14ac:dyDescent="0.2">
      <c r="A269" s="16">
        <v>45943</v>
      </c>
      <c r="B269" s="17" t="s">
        <v>28</v>
      </c>
      <c r="C269" s="17" t="s">
        <v>162</v>
      </c>
      <c r="D269" s="17" t="s">
        <v>29</v>
      </c>
      <c r="E269" s="17" t="s">
        <v>29</v>
      </c>
      <c r="F269" s="18">
        <v>113.41</v>
      </c>
      <c r="G269" s="17" t="s">
        <v>163</v>
      </c>
      <c r="H269" s="17" t="s">
        <v>164</v>
      </c>
      <c r="I269" s="17" t="s">
        <v>144</v>
      </c>
      <c r="L269" t="str">
        <f t="shared" si="28"/>
        <v>445</v>
      </c>
      <c r="M269" t="str">
        <f t="shared" si="29"/>
        <v>Light, Power, Heating</v>
      </c>
      <c r="N269" s="5">
        <f t="shared" si="30"/>
        <v>45943</v>
      </c>
      <c r="O269" s="7" t="s">
        <v>256</v>
      </c>
      <c r="P269" t="str">
        <f t="shared" si="31"/>
        <v>PowerDirect</v>
      </c>
      <c r="Q269" t="str">
        <f t="shared" si="32"/>
        <v>PowerDirect - Monthly electricity</v>
      </c>
      <c r="R269" t="str">
        <f t="shared" si="33"/>
        <v>RPT445-1</v>
      </c>
      <c r="S269" s="6">
        <f t="shared" si="34"/>
        <v>113.41</v>
      </c>
    </row>
    <row r="270" spans="1:19" ht="10.9" customHeight="1" x14ac:dyDescent="0.2">
      <c r="A270" s="16">
        <v>45945</v>
      </c>
      <c r="B270" s="17" t="s">
        <v>45</v>
      </c>
      <c r="C270" s="17" t="s">
        <v>170</v>
      </c>
      <c r="D270" s="17" t="s">
        <v>46</v>
      </c>
      <c r="E270" s="17" t="s">
        <v>46</v>
      </c>
      <c r="F270" s="18">
        <v>37.43</v>
      </c>
      <c r="G270" s="17" t="s">
        <v>171</v>
      </c>
      <c r="H270" s="17" t="s">
        <v>172</v>
      </c>
      <c r="I270" s="17" t="s">
        <v>144</v>
      </c>
      <c r="L270" t="str">
        <f t="shared" si="28"/>
        <v>489</v>
      </c>
      <c r="M270" t="str">
        <f t="shared" si="29"/>
        <v>Telephone &amp; Internet</v>
      </c>
      <c r="N270" s="5">
        <f t="shared" si="30"/>
        <v>45945</v>
      </c>
      <c r="O270" s="7" t="s">
        <v>256</v>
      </c>
      <c r="P270" t="str">
        <f t="shared" si="31"/>
        <v>Net Connect</v>
      </c>
      <c r="Q270" t="str">
        <f t="shared" si="32"/>
        <v>Net Connect - Cable internet</v>
      </c>
      <c r="R270" t="str">
        <f t="shared" si="33"/>
        <v>RPT489-1</v>
      </c>
      <c r="S270" s="6">
        <f t="shared" si="34"/>
        <v>37.43</v>
      </c>
    </row>
    <row r="271" spans="1:19" ht="10.9" customHeight="1" x14ac:dyDescent="0.2">
      <c r="A271" s="16">
        <v>45945</v>
      </c>
      <c r="B271" s="17" t="s">
        <v>47</v>
      </c>
      <c r="C271" s="17" t="s">
        <v>173</v>
      </c>
      <c r="D271" s="17" t="s">
        <v>48</v>
      </c>
      <c r="E271" s="17" t="s">
        <v>48</v>
      </c>
      <c r="F271" s="18">
        <v>1583.33</v>
      </c>
      <c r="G271" s="17" t="s">
        <v>174</v>
      </c>
      <c r="H271" s="17" t="s">
        <v>175</v>
      </c>
      <c r="I271" s="17" t="s">
        <v>19</v>
      </c>
      <c r="L271" t="str">
        <f t="shared" si="28"/>
        <v>720</v>
      </c>
      <c r="M271" t="str">
        <f t="shared" si="29"/>
        <v>Computer Equipment</v>
      </c>
      <c r="N271" s="5">
        <f t="shared" si="30"/>
        <v>45945</v>
      </c>
      <c r="O271" s="7" t="s">
        <v>256</v>
      </c>
      <c r="P271" t="str">
        <f t="shared" si="31"/>
        <v>PC Complete</v>
      </c>
      <c r="Q271" t="str">
        <f t="shared" si="32"/>
        <v>PC Complete - Laptop</v>
      </c>
      <c r="R271" t="str">
        <f t="shared" si="33"/>
        <v>720-1</v>
      </c>
      <c r="S271" s="6">
        <f t="shared" si="34"/>
        <v>1583.33</v>
      </c>
    </row>
    <row r="272" spans="1:19" ht="10.9" customHeight="1" x14ac:dyDescent="0.2">
      <c r="A272" s="16">
        <v>45945</v>
      </c>
      <c r="B272" s="17" t="s">
        <v>45</v>
      </c>
      <c r="C272" s="17" t="s">
        <v>45</v>
      </c>
      <c r="D272" s="17" t="s">
        <v>46</v>
      </c>
      <c r="E272" s="17" t="s">
        <v>46</v>
      </c>
      <c r="F272" s="18">
        <v>-7.49</v>
      </c>
      <c r="G272" s="17" t="s">
        <v>148</v>
      </c>
      <c r="H272" s="17" t="s">
        <v>149</v>
      </c>
      <c r="I272" s="17" t="s">
        <v>15</v>
      </c>
      <c r="L272" t="str">
        <f t="shared" si="28"/>
        <v>820</v>
      </c>
      <c r="M272" t="str">
        <f t="shared" si="29"/>
        <v>VAT</v>
      </c>
      <c r="N272" s="5">
        <f t="shared" si="30"/>
        <v>45945</v>
      </c>
      <c r="O272" s="7" t="s">
        <v>256</v>
      </c>
      <c r="P272" t="str">
        <f t="shared" si="31"/>
        <v>Net Connect</v>
      </c>
      <c r="Q272" t="str">
        <f t="shared" si="32"/>
        <v>Net Connect</v>
      </c>
      <c r="R272" t="str">
        <f t="shared" si="33"/>
        <v>RPT489-1</v>
      </c>
      <c r="S272" s="6">
        <f t="shared" si="34"/>
        <v>-7.49</v>
      </c>
    </row>
    <row r="273" spans="1:19" ht="10.9" customHeight="1" x14ac:dyDescent="0.2">
      <c r="A273" s="16">
        <v>45945</v>
      </c>
      <c r="B273" s="17" t="s">
        <v>47</v>
      </c>
      <c r="C273" s="17" t="s">
        <v>47</v>
      </c>
      <c r="D273" s="17" t="s">
        <v>48</v>
      </c>
      <c r="E273" s="17" t="s">
        <v>48</v>
      </c>
      <c r="F273" s="18">
        <v>-316.67</v>
      </c>
      <c r="G273" s="17" t="s">
        <v>148</v>
      </c>
      <c r="H273" s="17" t="s">
        <v>149</v>
      </c>
      <c r="I273" s="17" t="s">
        <v>15</v>
      </c>
      <c r="L273" t="str">
        <f t="shared" si="28"/>
        <v>820</v>
      </c>
      <c r="M273" t="str">
        <f t="shared" si="29"/>
        <v>VAT</v>
      </c>
      <c r="N273" s="5">
        <f t="shared" si="30"/>
        <v>45945</v>
      </c>
      <c r="O273" s="7" t="s">
        <v>256</v>
      </c>
      <c r="P273" t="str">
        <f t="shared" si="31"/>
        <v>PC Complete</v>
      </c>
      <c r="Q273" t="str">
        <f t="shared" si="32"/>
        <v>PC Complete</v>
      </c>
      <c r="R273" t="str">
        <f t="shared" si="33"/>
        <v>720-1</v>
      </c>
      <c r="S273" s="6">
        <f t="shared" si="34"/>
        <v>-316.67</v>
      </c>
    </row>
    <row r="274" spans="1:19" ht="10.9" customHeight="1" x14ac:dyDescent="0.2">
      <c r="A274" s="16">
        <v>45950</v>
      </c>
      <c r="B274" s="17" t="s">
        <v>49</v>
      </c>
      <c r="C274" s="17" t="s">
        <v>49</v>
      </c>
      <c r="D274" s="17" t="s">
        <v>50</v>
      </c>
      <c r="E274" s="17" t="s">
        <v>51</v>
      </c>
      <c r="F274" s="18">
        <v>90.21</v>
      </c>
      <c r="G274" s="17" t="s">
        <v>148</v>
      </c>
      <c r="H274" s="17" t="s">
        <v>149</v>
      </c>
      <c r="I274" s="17" t="s">
        <v>15</v>
      </c>
      <c r="L274" t="str">
        <f t="shared" si="28"/>
        <v>820</v>
      </c>
      <c r="M274" t="str">
        <f t="shared" si="29"/>
        <v>VAT</v>
      </c>
      <c r="N274" s="5">
        <f t="shared" si="30"/>
        <v>45950</v>
      </c>
      <c r="O274" s="7" t="s">
        <v>256</v>
      </c>
      <c r="P274" t="str">
        <f t="shared" si="31"/>
        <v>Young Bros Transport</v>
      </c>
      <c r="Q274" t="str">
        <f t="shared" si="32"/>
        <v>Young Bros Transport</v>
      </c>
      <c r="R274" t="str">
        <f t="shared" si="33"/>
        <v>Monthly Support</v>
      </c>
      <c r="S274" s="6">
        <f t="shared" si="34"/>
        <v>90.21</v>
      </c>
    </row>
    <row r="275" spans="1:19" ht="10.9" customHeight="1" x14ac:dyDescent="0.2">
      <c r="A275" s="16">
        <v>45950</v>
      </c>
      <c r="B275" s="17" t="s">
        <v>52</v>
      </c>
      <c r="C275" s="17" t="s">
        <v>52</v>
      </c>
      <c r="D275" s="17" t="s">
        <v>53</v>
      </c>
      <c r="E275" s="17" t="s">
        <v>51</v>
      </c>
      <c r="F275" s="18">
        <v>90.21</v>
      </c>
      <c r="G275" s="17" t="s">
        <v>148</v>
      </c>
      <c r="H275" s="17" t="s">
        <v>149</v>
      </c>
      <c r="I275" s="17" t="s">
        <v>15</v>
      </c>
      <c r="L275" t="str">
        <f t="shared" si="28"/>
        <v>820</v>
      </c>
      <c r="M275" t="str">
        <f t="shared" si="29"/>
        <v>VAT</v>
      </c>
      <c r="N275" s="5">
        <f t="shared" si="30"/>
        <v>45950</v>
      </c>
      <c r="O275" s="7" t="s">
        <v>256</v>
      </c>
      <c r="P275" t="str">
        <f t="shared" si="31"/>
        <v>Rex Media Group</v>
      </c>
      <c r="Q275" t="str">
        <f t="shared" si="32"/>
        <v>Rex Media Group</v>
      </c>
      <c r="R275" t="str">
        <f t="shared" si="33"/>
        <v>Monthly Support</v>
      </c>
      <c r="S275" s="6">
        <f t="shared" si="34"/>
        <v>90.21</v>
      </c>
    </row>
    <row r="276" spans="1:19" ht="10.9" customHeight="1" x14ac:dyDescent="0.2">
      <c r="A276" s="16">
        <v>45950</v>
      </c>
      <c r="B276" s="17" t="s">
        <v>54</v>
      </c>
      <c r="C276" s="17" t="s">
        <v>54</v>
      </c>
      <c r="D276" s="17" t="s">
        <v>55</v>
      </c>
      <c r="E276" s="17" t="s">
        <v>51</v>
      </c>
      <c r="F276" s="18">
        <v>90.21</v>
      </c>
      <c r="G276" s="17" t="s">
        <v>148</v>
      </c>
      <c r="H276" s="17" t="s">
        <v>149</v>
      </c>
      <c r="I276" s="17" t="s">
        <v>15</v>
      </c>
      <c r="L276" t="str">
        <f t="shared" si="28"/>
        <v>820</v>
      </c>
      <c r="M276" t="str">
        <f t="shared" si="29"/>
        <v>VAT</v>
      </c>
      <c r="N276" s="5">
        <f t="shared" si="30"/>
        <v>45950</v>
      </c>
      <c r="O276" s="7" t="s">
        <v>256</v>
      </c>
      <c r="P276" t="str">
        <f t="shared" si="31"/>
        <v>Hamilton Smith Ltd</v>
      </c>
      <c r="Q276" t="str">
        <f t="shared" si="32"/>
        <v>Hamilton Smith Ltd</v>
      </c>
      <c r="R276" t="str">
        <f t="shared" si="33"/>
        <v>Monthly Support</v>
      </c>
      <c r="S276" s="6">
        <f t="shared" si="34"/>
        <v>90.21</v>
      </c>
    </row>
    <row r="277" spans="1:19" ht="10.9" customHeight="1" x14ac:dyDescent="0.2">
      <c r="A277" s="16">
        <v>45950</v>
      </c>
      <c r="B277" s="17" t="s">
        <v>49</v>
      </c>
      <c r="C277" s="17" t="s">
        <v>176</v>
      </c>
      <c r="D277" s="17" t="s">
        <v>50</v>
      </c>
      <c r="E277" s="17" t="s">
        <v>51</v>
      </c>
      <c r="F277" s="18">
        <v>451.04</v>
      </c>
      <c r="G277" s="17" t="s">
        <v>160</v>
      </c>
      <c r="H277" s="17" t="s">
        <v>161</v>
      </c>
      <c r="I277" s="17" t="s">
        <v>156</v>
      </c>
      <c r="L277" t="str">
        <f t="shared" si="28"/>
        <v>200</v>
      </c>
      <c r="M277" t="str">
        <f t="shared" si="29"/>
        <v>Sales</v>
      </c>
      <c r="N277" s="5">
        <f t="shared" si="30"/>
        <v>45950</v>
      </c>
      <c r="O277" s="7" t="s">
        <v>256</v>
      </c>
      <c r="P277" t="str">
        <f t="shared" si="31"/>
        <v>Young Bros Transport</v>
      </c>
      <c r="Q277" t="str">
        <f t="shared" si="32"/>
        <v>Young Bros Transport - Desktop/network support via email &amp; phone.Per month fixed fee for minimum 20 hours/month.</v>
      </c>
      <c r="R277" t="str">
        <f t="shared" si="33"/>
        <v>Monthly Support</v>
      </c>
      <c r="S277" s="6">
        <f t="shared" si="34"/>
        <v>451.04</v>
      </c>
    </row>
    <row r="278" spans="1:19" ht="10.9" customHeight="1" x14ac:dyDescent="0.2">
      <c r="A278" s="16">
        <v>45950</v>
      </c>
      <c r="B278" s="17" t="s">
        <v>52</v>
      </c>
      <c r="C278" s="17" t="s">
        <v>177</v>
      </c>
      <c r="D278" s="17" t="s">
        <v>53</v>
      </c>
      <c r="E278" s="17" t="s">
        <v>51</v>
      </c>
      <c r="F278" s="18">
        <v>451.04</v>
      </c>
      <c r="G278" s="17" t="s">
        <v>160</v>
      </c>
      <c r="H278" s="17" t="s">
        <v>161</v>
      </c>
      <c r="I278" s="17" t="s">
        <v>156</v>
      </c>
      <c r="L278" t="str">
        <f t="shared" si="28"/>
        <v>200</v>
      </c>
      <c r="M278" t="str">
        <f t="shared" si="29"/>
        <v>Sales</v>
      </c>
      <c r="N278" s="5">
        <f t="shared" si="30"/>
        <v>45950</v>
      </c>
      <c r="O278" s="7" t="s">
        <v>256</v>
      </c>
      <c r="P278" t="str">
        <f t="shared" si="31"/>
        <v>Rex Media Group</v>
      </c>
      <c r="Q278" t="str">
        <f t="shared" si="32"/>
        <v>Rex Media Group - Desktop/network support via email &amp; phone.Per month fixed fee for minimum 20 hours/month.</v>
      </c>
      <c r="R278" t="str">
        <f t="shared" si="33"/>
        <v>Monthly Support</v>
      </c>
      <c r="S278" s="6">
        <f t="shared" si="34"/>
        <v>451.04</v>
      </c>
    </row>
    <row r="279" spans="1:19" ht="10.9" customHeight="1" x14ac:dyDescent="0.2">
      <c r="A279" s="16">
        <v>45950</v>
      </c>
      <c r="B279" s="17" t="s">
        <v>54</v>
      </c>
      <c r="C279" s="17" t="s">
        <v>178</v>
      </c>
      <c r="D279" s="17" t="s">
        <v>55</v>
      </c>
      <c r="E279" s="17" t="s">
        <v>51</v>
      </c>
      <c r="F279" s="18">
        <v>451.04</v>
      </c>
      <c r="G279" s="17" t="s">
        <v>160</v>
      </c>
      <c r="H279" s="17" t="s">
        <v>161</v>
      </c>
      <c r="I279" s="17" t="s">
        <v>156</v>
      </c>
      <c r="L279" t="str">
        <f t="shared" si="28"/>
        <v>200</v>
      </c>
      <c r="M279" t="str">
        <f t="shared" si="29"/>
        <v>Sales</v>
      </c>
      <c r="N279" s="5">
        <f t="shared" si="30"/>
        <v>45950</v>
      </c>
      <c r="O279" s="7" t="s">
        <v>256</v>
      </c>
      <c r="P279" t="str">
        <f t="shared" si="31"/>
        <v>Hamilton Smith Ltd</v>
      </c>
      <c r="Q279" t="str">
        <f t="shared" si="32"/>
        <v>Hamilton Smith Ltd - Desktop/network support via email &amp; phone.Per month fixed fee for minimum 20 hours/month.</v>
      </c>
      <c r="R279" t="str">
        <f t="shared" si="33"/>
        <v>Monthly Support</v>
      </c>
      <c r="S279" s="6">
        <f t="shared" si="34"/>
        <v>451.04</v>
      </c>
    </row>
    <row r="280" spans="1:19" ht="10.9" customHeight="1" x14ac:dyDescent="0.2">
      <c r="A280" s="16">
        <v>45950</v>
      </c>
      <c r="B280" s="17" t="s">
        <v>56</v>
      </c>
      <c r="C280" s="17" t="s">
        <v>179</v>
      </c>
      <c r="D280" s="17" t="s">
        <v>57</v>
      </c>
      <c r="E280" s="17" t="s">
        <v>51</v>
      </c>
      <c r="F280" s="18">
        <v>451.04</v>
      </c>
      <c r="G280" s="17" t="s">
        <v>160</v>
      </c>
      <c r="H280" s="17" t="s">
        <v>161</v>
      </c>
      <c r="I280" s="17" t="s">
        <v>156</v>
      </c>
      <c r="L280" t="str">
        <f t="shared" si="28"/>
        <v>200</v>
      </c>
      <c r="M280" t="str">
        <f t="shared" si="29"/>
        <v>Sales</v>
      </c>
      <c r="N280" s="5">
        <f t="shared" si="30"/>
        <v>45950</v>
      </c>
      <c r="O280" s="7" t="s">
        <v>256</v>
      </c>
      <c r="P280" t="str">
        <f t="shared" si="31"/>
        <v>Port &amp; Philip Freight</v>
      </c>
      <c r="Q280" t="str">
        <f t="shared" si="32"/>
        <v>Port &amp; Philip Freight - Desktop/network support via email &amp; phone.Per month fixed fee for minimum 20 hours/month.</v>
      </c>
      <c r="R280" t="str">
        <f t="shared" si="33"/>
        <v>Monthly Support</v>
      </c>
      <c r="S280" s="6">
        <f t="shared" si="34"/>
        <v>451.04</v>
      </c>
    </row>
    <row r="281" spans="1:19" ht="10.9" customHeight="1" x14ac:dyDescent="0.2">
      <c r="A281" s="16">
        <v>45950</v>
      </c>
      <c r="B281" s="17" t="s">
        <v>56</v>
      </c>
      <c r="C281" s="17" t="s">
        <v>56</v>
      </c>
      <c r="D281" s="17" t="s">
        <v>57</v>
      </c>
      <c r="E281" s="17" t="s">
        <v>51</v>
      </c>
      <c r="F281" s="18">
        <v>90.21</v>
      </c>
      <c r="G281" s="17" t="s">
        <v>148</v>
      </c>
      <c r="H281" s="17" t="s">
        <v>149</v>
      </c>
      <c r="I281" s="17" t="s">
        <v>15</v>
      </c>
      <c r="L281" t="str">
        <f t="shared" si="28"/>
        <v>820</v>
      </c>
      <c r="M281" t="str">
        <f t="shared" si="29"/>
        <v>VAT</v>
      </c>
      <c r="N281" s="5">
        <f t="shared" si="30"/>
        <v>45950</v>
      </c>
      <c r="O281" s="7" t="s">
        <v>256</v>
      </c>
      <c r="P281" t="str">
        <f t="shared" si="31"/>
        <v>Port &amp; Philip Freight</v>
      </c>
      <c r="Q281" t="str">
        <f t="shared" si="32"/>
        <v>Port &amp; Philip Freight</v>
      </c>
      <c r="R281" t="str">
        <f t="shared" si="33"/>
        <v>Monthly Support</v>
      </c>
      <c r="S281" s="6">
        <f t="shared" si="34"/>
        <v>90.21</v>
      </c>
    </row>
    <row r="282" spans="1:19" ht="10.9" customHeight="1" x14ac:dyDescent="0.2">
      <c r="A282" s="16">
        <v>45951</v>
      </c>
      <c r="B282" s="17" t="s">
        <v>54</v>
      </c>
      <c r="C282" s="17" t="s">
        <v>54</v>
      </c>
      <c r="D282" s="17" t="s">
        <v>58</v>
      </c>
      <c r="E282" s="17" t="s">
        <v>51</v>
      </c>
      <c r="F282" s="18">
        <v>90.21</v>
      </c>
      <c r="G282" s="17" t="s">
        <v>148</v>
      </c>
      <c r="H282" s="17" t="s">
        <v>149</v>
      </c>
      <c r="I282" s="17" t="s">
        <v>15</v>
      </c>
      <c r="L282" t="str">
        <f t="shared" si="28"/>
        <v>820</v>
      </c>
      <c r="M282" t="str">
        <f t="shared" si="29"/>
        <v>VAT</v>
      </c>
      <c r="N282" s="5">
        <f t="shared" si="30"/>
        <v>45951</v>
      </c>
      <c r="O282" s="7" t="s">
        <v>256</v>
      </c>
      <c r="P282" t="str">
        <f t="shared" si="31"/>
        <v>Hamilton Smith Ltd</v>
      </c>
      <c r="Q282" t="str">
        <f t="shared" si="32"/>
        <v>Hamilton Smith Ltd</v>
      </c>
      <c r="R282" t="str">
        <f t="shared" si="33"/>
        <v>Monthly Support</v>
      </c>
      <c r="S282" s="6">
        <f t="shared" si="34"/>
        <v>90.21</v>
      </c>
    </row>
    <row r="283" spans="1:19" ht="10.9" customHeight="1" x14ac:dyDescent="0.2">
      <c r="A283" s="16">
        <v>45951</v>
      </c>
      <c r="B283" s="17" t="s">
        <v>54</v>
      </c>
      <c r="C283" s="17" t="s">
        <v>178</v>
      </c>
      <c r="D283" s="17" t="s">
        <v>58</v>
      </c>
      <c r="E283" s="17" t="s">
        <v>51</v>
      </c>
      <c r="F283" s="18">
        <v>451.04</v>
      </c>
      <c r="G283" s="17" t="s">
        <v>160</v>
      </c>
      <c r="H283" s="17" t="s">
        <v>161</v>
      </c>
      <c r="I283" s="17" t="s">
        <v>156</v>
      </c>
      <c r="L283" t="str">
        <f t="shared" si="28"/>
        <v>200</v>
      </c>
      <c r="M283" t="str">
        <f t="shared" si="29"/>
        <v>Sales</v>
      </c>
      <c r="N283" s="5">
        <f t="shared" si="30"/>
        <v>45951</v>
      </c>
      <c r="O283" s="7" t="s">
        <v>256</v>
      </c>
      <c r="P283" t="str">
        <f t="shared" si="31"/>
        <v>Hamilton Smith Ltd</v>
      </c>
      <c r="Q283" t="str">
        <f t="shared" si="32"/>
        <v>Hamilton Smith Ltd - Desktop/network support via email &amp; phone.Per month fixed fee for minimum 20 hours/month.</v>
      </c>
      <c r="R283" t="str">
        <f t="shared" si="33"/>
        <v>Monthly Support</v>
      </c>
      <c r="S283" s="6">
        <f t="shared" si="34"/>
        <v>451.04</v>
      </c>
    </row>
    <row r="284" spans="1:19" ht="10.9" customHeight="1" x14ac:dyDescent="0.2">
      <c r="A284" s="16">
        <v>45952</v>
      </c>
      <c r="B284" s="17" t="s">
        <v>54</v>
      </c>
      <c r="C284" s="17" t="s">
        <v>178</v>
      </c>
      <c r="D284" s="17" t="s">
        <v>59</v>
      </c>
      <c r="E284" s="17" t="s">
        <v>51</v>
      </c>
      <c r="F284" s="18">
        <v>-451.04</v>
      </c>
      <c r="G284" s="17" t="s">
        <v>160</v>
      </c>
      <c r="H284" s="17" t="s">
        <v>161</v>
      </c>
      <c r="I284" s="17" t="s">
        <v>156</v>
      </c>
      <c r="L284" t="str">
        <f t="shared" si="28"/>
        <v>200</v>
      </c>
      <c r="M284" t="str">
        <f t="shared" si="29"/>
        <v>Sales</v>
      </c>
      <c r="N284" s="5">
        <f t="shared" si="30"/>
        <v>45952</v>
      </c>
      <c r="O284" s="7" t="s">
        <v>256</v>
      </c>
      <c r="P284" t="str">
        <f t="shared" si="31"/>
        <v>Hamilton Smith Ltd</v>
      </c>
      <c r="Q284" t="str">
        <f t="shared" si="32"/>
        <v>Hamilton Smith Ltd - Desktop/network support via email &amp; phone.Per month fixed fee for minimum 20 hours/month.</v>
      </c>
      <c r="R284" t="str">
        <f t="shared" si="33"/>
        <v>Monthly Support</v>
      </c>
      <c r="S284" s="6">
        <f t="shared" si="34"/>
        <v>-451.04</v>
      </c>
    </row>
    <row r="285" spans="1:19" ht="10.9" customHeight="1" x14ac:dyDescent="0.2">
      <c r="A285" s="16">
        <v>45952</v>
      </c>
      <c r="B285" s="17" t="s">
        <v>54</v>
      </c>
      <c r="C285" s="17" t="s">
        <v>54</v>
      </c>
      <c r="D285" s="17" t="s">
        <v>59</v>
      </c>
      <c r="E285" s="17" t="s">
        <v>51</v>
      </c>
      <c r="F285" s="18">
        <v>-90.21</v>
      </c>
      <c r="G285" s="17" t="s">
        <v>148</v>
      </c>
      <c r="H285" s="17" t="s">
        <v>149</v>
      </c>
      <c r="I285" s="17" t="s">
        <v>15</v>
      </c>
      <c r="L285" t="str">
        <f t="shared" si="28"/>
        <v>820</v>
      </c>
      <c r="M285" t="str">
        <f t="shared" si="29"/>
        <v>VAT</v>
      </c>
      <c r="N285" s="5">
        <f t="shared" si="30"/>
        <v>45952</v>
      </c>
      <c r="O285" s="7" t="s">
        <v>256</v>
      </c>
      <c r="P285" t="str">
        <f t="shared" si="31"/>
        <v>Hamilton Smith Ltd</v>
      </c>
      <c r="Q285" t="str">
        <f t="shared" si="32"/>
        <v>Hamilton Smith Ltd</v>
      </c>
      <c r="R285" t="str">
        <f t="shared" si="33"/>
        <v>Monthly Support</v>
      </c>
      <c r="S285" s="6">
        <f t="shared" si="34"/>
        <v>-90.21</v>
      </c>
    </row>
    <row r="286" spans="1:19" ht="10.9" customHeight="1" x14ac:dyDescent="0.2">
      <c r="A286" s="16">
        <v>45953</v>
      </c>
      <c r="B286" s="17" t="s">
        <v>62</v>
      </c>
      <c r="C286" s="17" t="s">
        <v>62</v>
      </c>
      <c r="D286" s="17" t="s">
        <v>63</v>
      </c>
      <c r="E286" s="17" t="s">
        <v>64</v>
      </c>
      <c r="F286" s="18">
        <v>41.67</v>
      </c>
      <c r="G286" s="17" t="s">
        <v>148</v>
      </c>
      <c r="H286" s="17" t="s">
        <v>149</v>
      </c>
      <c r="I286" s="17" t="s">
        <v>15</v>
      </c>
      <c r="L286" t="str">
        <f t="shared" si="28"/>
        <v>820</v>
      </c>
      <c r="M286" t="str">
        <f t="shared" si="29"/>
        <v>VAT</v>
      </c>
      <c r="N286" s="5">
        <f t="shared" si="30"/>
        <v>45953</v>
      </c>
      <c r="O286" s="7" t="s">
        <v>256</v>
      </c>
      <c r="P286" t="str">
        <f t="shared" si="31"/>
        <v>City Limousines</v>
      </c>
      <c r="Q286" t="str">
        <f t="shared" si="32"/>
        <v>City Limousines</v>
      </c>
      <c r="R286" t="str">
        <f t="shared" si="33"/>
        <v>P/O 9711</v>
      </c>
      <c r="S286" s="6">
        <f t="shared" si="34"/>
        <v>41.67</v>
      </c>
    </row>
    <row r="287" spans="1:19" ht="10.9" customHeight="1" x14ac:dyDescent="0.2">
      <c r="A287" s="16">
        <v>45953</v>
      </c>
      <c r="B287" s="17" t="s">
        <v>62</v>
      </c>
      <c r="C287" s="17" t="s">
        <v>180</v>
      </c>
      <c r="D287" s="17" t="s">
        <v>63</v>
      </c>
      <c r="E287" s="17" t="s">
        <v>64</v>
      </c>
      <c r="F287" s="18">
        <v>208.33</v>
      </c>
      <c r="G287" s="17" t="s">
        <v>160</v>
      </c>
      <c r="H287" s="17" t="s">
        <v>161</v>
      </c>
      <c r="I287" s="17" t="s">
        <v>156</v>
      </c>
      <c r="L287" t="str">
        <f t="shared" si="28"/>
        <v>200</v>
      </c>
      <c r="M287" t="str">
        <f t="shared" si="29"/>
        <v>Sales</v>
      </c>
      <c r="N287" s="5">
        <f t="shared" si="30"/>
        <v>45953</v>
      </c>
      <c r="O287" s="7" t="s">
        <v>256</v>
      </c>
      <c r="P287" t="str">
        <f t="shared" si="31"/>
        <v>City Limousines</v>
      </c>
      <c r="Q287" t="str">
        <f t="shared" si="32"/>
        <v>City Limousines - Project management &amp; implementation - branding workshop with your team</v>
      </c>
      <c r="R287" t="str">
        <f t="shared" si="33"/>
        <v>P/O 9711</v>
      </c>
      <c r="S287" s="6">
        <f t="shared" si="34"/>
        <v>208.33</v>
      </c>
    </row>
    <row r="288" spans="1:19" ht="10.9" customHeight="1" x14ac:dyDescent="0.2">
      <c r="A288" s="16">
        <v>45954</v>
      </c>
      <c r="B288" s="17" t="s">
        <v>65</v>
      </c>
      <c r="C288" s="17" t="s">
        <v>181</v>
      </c>
      <c r="D288" s="17"/>
      <c r="E288" s="17"/>
      <c r="F288" s="18">
        <v>15</v>
      </c>
      <c r="G288" s="17" t="s">
        <v>182</v>
      </c>
      <c r="H288" s="17" t="s">
        <v>183</v>
      </c>
      <c r="I288" s="17" t="s">
        <v>144</v>
      </c>
      <c r="L288" t="str">
        <f t="shared" si="28"/>
        <v>404</v>
      </c>
      <c r="M288" t="str">
        <f t="shared" si="29"/>
        <v>Bank Fees</v>
      </c>
      <c r="N288" s="5">
        <f t="shared" si="30"/>
        <v>45954</v>
      </c>
      <c r="O288" s="7" t="s">
        <v>256</v>
      </c>
      <c r="P288" t="str">
        <f t="shared" si="31"/>
        <v>Ridgeway Bank</v>
      </c>
      <c r="Q288" t="str">
        <f t="shared" si="32"/>
        <v>Ridgeway Bank - Bank fee</v>
      </c>
      <c r="R288" t="str">
        <f t="shared" si="33"/>
        <v/>
      </c>
      <c r="S288" s="6">
        <f t="shared" si="34"/>
        <v>15</v>
      </c>
    </row>
    <row r="289" spans="1:19" ht="10.9" customHeight="1" x14ac:dyDescent="0.2">
      <c r="A289" s="16">
        <v>45955</v>
      </c>
      <c r="B289" s="17" t="s">
        <v>69</v>
      </c>
      <c r="C289" s="17" t="s">
        <v>69</v>
      </c>
      <c r="D289" s="17" t="s">
        <v>70</v>
      </c>
      <c r="E289" s="17" t="s">
        <v>70</v>
      </c>
      <c r="F289" s="18">
        <v>-3.62</v>
      </c>
      <c r="G289" s="17" t="s">
        <v>148</v>
      </c>
      <c r="H289" s="17" t="s">
        <v>149</v>
      </c>
      <c r="I289" s="17" t="s">
        <v>15</v>
      </c>
      <c r="L289" t="str">
        <f t="shared" si="28"/>
        <v>820</v>
      </c>
      <c r="M289" t="str">
        <f t="shared" si="29"/>
        <v>VAT</v>
      </c>
      <c r="N289" s="5">
        <f t="shared" si="30"/>
        <v>45955</v>
      </c>
      <c r="O289" s="7" t="s">
        <v>256</v>
      </c>
      <c r="P289" t="str">
        <f t="shared" si="31"/>
        <v>Office Supplies Company</v>
      </c>
      <c r="Q289" t="str">
        <f t="shared" si="32"/>
        <v>Office Supplies Company</v>
      </c>
      <c r="R289" t="str">
        <f t="shared" si="33"/>
        <v>Eft</v>
      </c>
      <c r="S289" s="6">
        <f t="shared" si="34"/>
        <v>-3.62</v>
      </c>
    </row>
    <row r="290" spans="1:19" ht="10.9" customHeight="1" x14ac:dyDescent="0.2">
      <c r="A290" s="16">
        <v>45955</v>
      </c>
      <c r="B290" s="17" t="s">
        <v>69</v>
      </c>
      <c r="C290" s="17" t="s">
        <v>184</v>
      </c>
      <c r="D290" s="17" t="s">
        <v>70</v>
      </c>
      <c r="E290" s="17" t="s">
        <v>70</v>
      </c>
      <c r="F290" s="18">
        <v>18.09</v>
      </c>
      <c r="G290" s="17" t="s">
        <v>151</v>
      </c>
      <c r="H290" s="17" t="s">
        <v>152</v>
      </c>
      <c r="I290" s="17" t="s">
        <v>144</v>
      </c>
      <c r="L290" t="str">
        <f t="shared" si="28"/>
        <v>461</v>
      </c>
      <c r="M290" t="str">
        <f t="shared" si="29"/>
        <v>Printing &amp; Stationery</v>
      </c>
      <c r="N290" s="5">
        <f t="shared" si="30"/>
        <v>45955</v>
      </c>
      <c r="O290" s="7" t="s">
        <v>256</v>
      </c>
      <c r="P290" t="str">
        <f t="shared" si="31"/>
        <v>Office Supplies Company</v>
      </c>
      <c r="Q290" t="str">
        <f t="shared" si="32"/>
        <v>Office Supplies Company - Misc stationery</v>
      </c>
      <c r="R290" t="str">
        <f t="shared" si="33"/>
        <v>Eft</v>
      </c>
      <c r="S290" s="6">
        <f t="shared" si="34"/>
        <v>18.09</v>
      </c>
    </row>
    <row r="291" spans="1:19" ht="10.9" customHeight="1" x14ac:dyDescent="0.2">
      <c r="A291" s="16">
        <v>45955</v>
      </c>
      <c r="B291" s="17" t="s">
        <v>71</v>
      </c>
      <c r="C291" s="17" t="s">
        <v>71</v>
      </c>
      <c r="D291" s="17" t="s">
        <v>73</v>
      </c>
      <c r="E291" s="17" t="s">
        <v>73</v>
      </c>
      <c r="F291" s="18">
        <v>-9.39</v>
      </c>
      <c r="G291" s="17" t="s">
        <v>148</v>
      </c>
      <c r="H291" s="17" t="s">
        <v>149</v>
      </c>
      <c r="I291" s="17" t="s">
        <v>15</v>
      </c>
      <c r="L291" t="str">
        <f t="shared" si="28"/>
        <v>820</v>
      </c>
      <c r="M291" t="str">
        <f t="shared" si="29"/>
        <v>VAT</v>
      </c>
      <c r="N291" s="5">
        <f t="shared" si="30"/>
        <v>45955</v>
      </c>
      <c r="O291" s="7" t="s">
        <v>256</v>
      </c>
      <c r="P291" t="str">
        <f t="shared" si="31"/>
        <v>Xero</v>
      </c>
      <c r="Q291" t="str">
        <f t="shared" si="32"/>
        <v>Xero</v>
      </c>
      <c r="R291" t="str">
        <f t="shared" si="33"/>
        <v>RPT402-1</v>
      </c>
      <c r="S291" s="6">
        <f t="shared" si="34"/>
        <v>-9.39</v>
      </c>
    </row>
    <row r="292" spans="1:19" ht="10.9" customHeight="1" x14ac:dyDescent="0.2">
      <c r="A292" s="16">
        <v>45955</v>
      </c>
      <c r="B292" s="17" t="s">
        <v>71</v>
      </c>
      <c r="C292" s="17" t="s">
        <v>185</v>
      </c>
      <c r="D292" s="17" t="s">
        <v>73</v>
      </c>
      <c r="E292" s="17" t="s">
        <v>73</v>
      </c>
      <c r="F292" s="18">
        <v>46.96</v>
      </c>
      <c r="G292" s="17" t="s">
        <v>186</v>
      </c>
      <c r="H292" s="17" t="s">
        <v>187</v>
      </c>
      <c r="I292" s="17" t="s">
        <v>144</v>
      </c>
      <c r="L292" t="str">
        <f t="shared" si="28"/>
        <v>401</v>
      </c>
      <c r="M292" t="str">
        <f t="shared" si="29"/>
        <v>Audit &amp; Accountancy fees</v>
      </c>
      <c r="N292" s="5">
        <f t="shared" si="30"/>
        <v>45955</v>
      </c>
      <c r="O292" s="7" t="s">
        <v>256</v>
      </c>
      <c r="P292" t="str">
        <f t="shared" si="31"/>
        <v>Xero</v>
      </c>
      <c r="Q292" t="str">
        <f t="shared" si="32"/>
        <v>Xero - Monthly subscription</v>
      </c>
      <c r="R292" t="str">
        <f t="shared" si="33"/>
        <v>RPT402-1</v>
      </c>
      <c r="S292" s="6">
        <f t="shared" si="34"/>
        <v>46.96</v>
      </c>
    </row>
    <row r="293" spans="1:19" ht="10.9" customHeight="1" x14ac:dyDescent="0.2">
      <c r="A293" s="16">
        <v>45961</v>
      </c>
      <c r="B293" s="17" t="s">
        <v>83</v>
      </c>
      <c r="C293" s="17" t="s">
        <v>83</v>
      </c>
      <c r="D293" s="17" t="s">
        <v>84</v>
      </c>
      <c r="E293" s="17" t="s">
        <v>85</v>
      </c>
      <c r="F293" s="18">
        <v>166.66</v>
      </c>
      <c r="G293" s="17" t="s">
        <v>148</v>
      </c>
      <c r="H293" s="17" t="s">
        <v>149</v>
      </c>
      <c r="I293" s="17" t="s">
        <v>15</v>
      </c>
      <c r="L293" t="str">
        <f t="shared" si="28"/>
        <v>820</v>
      </c>
      <c r="M293" t="str">
        <f t="shared" si="29"/>
        <v>VAT</v>
      </c>
      <c r="N293" s="5">
        <f t="shared" si="30"/>
        <v>45961</v>
      </c>
      <c r="O293" s="7" t="s">
        <v>256</v>
      </c>
      <c r="P293" t="str">
        <f t="shared" si="31"/>
        <v>Bank West</v>
      </c>
      <c r="Q293" t="str">
        <f t="shared" si="32"/>
        <v>Bank West</v>
      </c>
      <c r="R293" t="str">
        <f t="shared" si="33"/>
        <v>Training</v>
      </c>
      <c r="S293" s="6">
        <f t="shared" si="34"/>
        <v>166.66</v>
      </c>
    </row>
    <row r="294" spans="1:19" ht="10.9" customHeight="1" x14ac:dyDescent="0.2">
      <c r="A294" s="16">
        <v>45961</v>
      </c>
      <c r="B294" s="17" t="s">
        <v>83</v>
      </c>
      <c r="C294" s="17" t="s">
        <v>83</v>
      </c>
      <c r="D294" s="17" t="s">
        <v>84</v>
      </c>
      <c r="E294" s="17" t="s">
        <v>85</v>
      </c>
      <c r="F294" s="18">
        <v>83.33</v>
      </c>
      <c r="G294" s="17" t="s">
        <v>148</v>
      </c>
      <c r="H294" s="17" t="s">
        <v>149</v>
      </c>
      <c r="I294" s="17" t="s">
        <v>15</v>
      </c>
      <c r="L294" t="str">
        <f t="shared" si="28"/>
        <v>820</v>
      </c>
      <c r="M294" t="str">
        <f t="shared" si="29"/>
        <v>VAT</v>
      </c>
      <c r="N294" s="5">
        <f t="shared" si="30"/>
        <v>45961</v>
      </c>
      <c r="O294" s="7" t="s">
        <v>256</v>
      </c>
      <c r="P294" t="str">
        <f t="shared" si="31"/>
        <v>Bank West</v>
      </c>
      <c r="Q294" t="str">
        <f t="shared" si="32"/>
        <v>Bank West</v>
      </c>
      <c r="R294" t="str">
        <f t="shared" si="33"/>
        <v>Training</v>
      </c>
      <c r="S294" s="6">
        <f t="shared" si="34"/>
        <v>83.33</v>
      </c>
    </row>
    <row r="295" spans="1:19" ht="10.9" customHeight="1" x14ac:dyDescent="0.2">
      <c r="A295" s="16">
        <v>45961</v>
      </c>
      <c r="B295" s="17" t="s">
        <v>83</v>
      </c>
      <c r="C295" s="17" t="s">
        <v>188</v>
      </c>
      <c r="D295" s="17" t="s">
        <v>84</v>
      </c>
      <c r="E295" s="17" t="s">
        <v>85</v>
      </c>
      <c r="F295" s="18">
        <v>416.67</v>
      </c>
      <c r="G295" s="17" t="s">
        <v>160</v>
      </c>
      <c r="H295" s="17" t="s">
        <v>161</v>
      </c>
      <c r="I295" s="17" t="s">
        <v>156</v>
      </c>
      <c r="L295" t="str">
        <f t="shared" si="28"/>
        <v>200</v>
      </c>
      <c r="M295" t="str">
        <f t="shared" si="29"/>
        <v>Sales</v>
      </c>
      <c r="N295" s="5">
        <f t="shared" si="30"/>
        <v>45961</v>
      </c>
      <c r="O295" s="7" t="s">
        <v>256</v>
      </c>
      <c r="P295" t="str">
        <f t="shared" si="31"/>
        <v>Bank West</v>
      </c>
      <c r="Q295" t="str">
        <f t="shared" si="32"/>
        <v>Bank West - Half day training - Microsoft Office - for your Customer Support Team (Session 1)</v>
      </c>
      <c r="R295" t="str">
        <f t="shared" si="33"/>
        <v>Training</v>
      </c>
      <c r="S295" s="6">
        <f t="shared" si="34"/>
        <v>416.67</v>
      </c>
    </row>
    <row r="296" spans="1:19" ht="10.9" customHeight="1" x14ac:dyDescent="0.2">
      <c r="A296" s="16">
        <v>45961</v>
      </c>
      <c r="B296" s="17" t="s">
        <v>83</v>
      </c>
      <c r="C296" s="17" t="s">
        <v>189</v>
      </c>
      <c r="D296" s="17" t="s">
        <v>84</v>
      </c>
      <c r="E296" s="17" t="s">
        <v>85</v>
      </c>
      <c r="F296" s="18">
        <v>416.67</v>
      </c>
      <c r="G296" s="17" t="s">
        <v>160</v>
      </c>
      <c r="H296" s="17" t="s">
        <v>161</v>
      </c>
      <c r="I296" s="17" t="s">
        <v>156</v>
      </c>
      <c r="L296" t="str">
        <f t="shared" si="28"/>
        <v>200</v>
      </c>
      <c r="M296" t="str">
        <f t="shared" si="29"/>
        <v>Sales</v>
      </c>
      <c r="N296" s="5">
        <f t="shared" si="30"/>
        <v>45961</v>
      </c>
      <c r="O296" s="7" t="s">
        <v>256</v>
      </c>
      <c r="P296" t="str">
        <f t="shared" si="31"/>
        <v>Bank West</v>
      </c>
      <c r="Q296" t="str">
        <f t="shared" si="32"/>
        <v>Bank West - Half day training - Microsoft Office - for your Priority Mortgage Services Team (Session 3)</v>
      </c>
      <c r="R296" t="str">
        <f t="shared" si="33"/>
        <v>Training</v>
      </c>
      <c r="S296" s="6">
        <f t="shared" si="34"/>
        <v>416.67</v>
      </c>
    </row>
    <row r="297" spans="1:19" ht="10.9" customHeight="1" x14ac:dyDescent="0.2">
      <c r="A297" s="16">
        <v>45961</v>
      </c>
      <c r="B297" s="17" t="s">
        <v>83</v>
      </c>
      <c r="C297" s="17" t="s">
        <v>190</v>
      </c>
      <c r="D297" s="17" t="s">
        <v>84</v>
      </c>
      <c r="E297" s="17" t="s">
        <v>85</v>
      </c>
      <c r="F297" s="18">
        <v>416.67</v>
      </c>
      <c r="G297" s="17" t="s">
        <v>160</v>
      </c>
      <c r="H297" s="17" t="s">
        <v>161</v>
      </c>
      <c r="I297" s="17" t="s">
        <v>156</v>
      </c>
      <c r="L297" t="str">
        <f t="shared" si="28"/>
        <v>200</v>
      </c>
      <c r="M297" t="str">
        <f t="shared" si="29"/>
        <v>Sales</v>
      </c>
      <c r="N297" s="5">
        <f t="shared" si="30"/>
        <v>45961</v>
      </c>
      <c r="O297" s="7" t="s">
        <v>256</v>
      </c>
      <c r="P297" t="str">
        <f t="shared" si="31"/>
        <v>Bank West</v>
      </c>
      <c r="Q297" t="str">
        <f t="shared" si="32"/>
        <v>Bank West - Half day training - Microsoft Office  - for your Lending Services Team (Session 2)</v>
      </c>
      <c r="R297" t="str">
        <f t="shared" si="33"/>
        <v>Training</v>
      </c>
      <c r="S297" s="6">
        <f t="shared" si="34"/>
        <v>416.67</v>
      </c>
    </row>
    <row r="298" spans="1:19" ht="10.9" customHeight="1" x14ac:dyDescent="0.2">
      <c r="A298" s="16">
        <v>45963</v>
      </c>
      <c r="B298" s="17" t="s">
        <v>86</v>
      </c>
      <c r="C298" s="17" t="s">
        <v>191</v>
      </c>
      <c r="D298" s="17"/>
      <c r="E298" s="17"/>
      <c r="F298" s="18">
        <v>54.33</v>
      </c>
      <c r="G298" s="17" t="s">
        <v>146</v>
      </c>
      <c r="H298" s="17" t="s">
        <v>147</v>
      </c>
      <c r="I298" s="17" t="s">
        <v>144</v>
      </c>
      <c r="L298" t="str">
        <f t="shared" si="28"/>
        <v>429</v>
      </c>
      <c r="M298" t="str">
        <f t="shared" si="29"/>
        <v>General Expenses</v>
      </c>
      <c r="N298" s="5">
        <f t="shared" si="30"/>
        <v>45963</v>
      </c>
      <c r="O298" s="7" t="s">
        <v>256</v>
      </c>
      <c r="P298" t="str">
        <f t="shared" si="31"/>
        <v>Woolworths Market</v>
      </c>
      <c r="Q298" t="str">
        <f t="shared" si="32"/>
        <v>Woolworths Market - Misc kitchen supplies for office</v>
      </c>
      <c r="R298" t="str">
        <f t="shared" si="33"/>
        <v/>
      </c>
      <c r="S298" s="6">
        <f t="shared" si="34"/>
        <v>54.33</v>
      </c>
    </row>
    <row r="299" spans="1:19" ht="10.9" customHeight="1" x14ac:dyDescent="0.2">
      <c r="A299" s="16">
        <v>45963</v>
      </c>
      <c r="B299" s="17" t="s">
        <v>86</v>
      </c>
      <c r="C299" s="17" t="s">
        <v>86</v>
      </c>
      <c r="D299" s="17"/>
      <c r="E299" s="17"/>
      <c r="F299" s="18">
        <v>-10.87</v>
      </c>
      <c r="G299" s="17" t="s">
        <v>148</v>
      </c>
      <c r="H299" s="17" t="s">
        <v>149</v>
      </c>
      <c r="I299" s="17" t="s">
        <v>15</v>
      </c>
      <c r="L299" t="str">
        <f t="shared" si="28"/>
        <v>820</v>
      </c>
      <c r="M299" t="str">
        <f t="shared" si="29"/>
        <v>VAT</v>
      </c>
      <c r="N299" s="5">
        <f t="shared" si="30"/>
        <v>45963</v>
      </c>
      <c r="O299" s="7" t="s">
        <v>256</v>
      </c>
      <c r="P299" t="str">
        <f t="shared" si="31"/>
        <v>Woolworths Market</v>
      </c>
      <c r="Q299" t="str">
        <f t="shared" si="32"/>
        <v>Woolworths Market</v>
      </c>
      <c r="R299" t="str">
        <f t="shared" si="33"/>
        <v/>
      </c>
      <c r="S299" s="6">
        <f t="shared" si="34"/>
        <v>-10.87</v>
      </c>
    </row>
    <row r="300" spans="1:19" ht="10.9" customHeight="1" x14ac:dyDescent="0.2">
      <c r="A300" s="16">
        <v>45964</v>
      </c>
      <c r="B300" s="17" t="s">
        <v>87</v>
      </c>
      <c r="C300" s="17" t="s">
        <v>87</v>
      </c>
      <c r="D300" s="17"/>
      <c r="E300" s="17"/>
      <c r="F300" s="18">
        <v>-2.6</v>
      </c>
      <c r="G300" s="17" t="s">
        <v>148</v>
      </c>
      <c r="H300" s="17" t="s">
        <v>149</v>
      </c>
      <c r="I300" s="17" t="s">
        <v>15</v>
      </c>
      <c r="L300" t="str">
        <f t="shared" si="28"/>
        <v>820</v>
      </c>
      <c r="M300" t="str">
        <f t="shared" si="29"/>
        <v>VAT</v>
      </c>
      <c r="N300" s="5">
        <f t="shared" si="30"/>
        <v>45964</v>
      </c>
      <c r="O300" s="7" t="s">
        <v>256</v>
      </c>
      <c r="P300" t="str">
        <f t="shared" si="31"/>
        <v>Berry Brew</v>
      </c>
      <c r="Q300" t="str">
        <f t="shared" si="32"/>
        <v>Berry Brew</v>
      </c>
      <c r="R300" t="str">
        <f t="shared" si="33"/>
        <v/>
      </c>
      <c r="S300" s="6">
        <f t="shared" si="34"/>
        <v>-2.6</v>
      </c>
    </row>
    <row r="301" spans="1:19" ht="10.9" customHeight="1" x14ac:dyDescent="0.2">
      <c r="A301" s="16">
        <v>45964</v>
      </c>
      <c r="B301" s="17" t="s">
        <v>87</v>
      </c>
      <c r="C301" s="17" t="s">
        <v>192</v>
      </c>
      <c r="D301" s="17"/>
      <c r="E301" s="17"/>
      <c r="F301" s="18">
        <v>13</v>
      </c>
      <c r="G301" s="17" t="s">
        <v>193</v>
      </c>
      <c r="H301" s="17" t="s">
        <v>194</v>
      </c>
      <c r="I301" s="17" t="s">
        <v>144</v>
      </c>
      <c r="L301" t="str">
        <f t="shared" si="28"/>
        <v>420</v>
      </c>
      <c r="M301" t="str">
        <f t="shared" si="29"/>
        <v>Entertainment-100% business</v>
      </c>
      <c r="N301" s="5">
        <f t="shared" si="30"/>
        <v>45964</v>
      </c>
      <c r="O301" s="7" t="s">
        <v>256</v>
      </c>
      <c r="P301" t="str">
        <f t="shared" si="31"/>
        <v>Berry Brew</v>
      </c>
      <c r="Q301" t="str">
        <f t="shared" si="32"/>
        <v>Berry Brew - Team coffee</v>
      </c>
      <c r="R301" t="str">
        <f t="shared" si="33"/>
        <v/>
      </c>
      <c r="S301" s="6">
        <f t="shared" si="34"/>
        <v>13</v>
      </c>
    </row>
    <row r="302" spans="1:19" ht="10.9" customHeight="1" x14ac:dyDescent="0.2">
      <c r="A302" s="16">
        <v>45971</v>
      </c>
      <c r="B302" s="17" t="s">
        <v>91</v>
      </c>
      <c r="C302" s="17" t="s">
        <v>195</v>
      </c>
      <c r="D302" s="17" t="s">
        <v>92</v>
      </c>
      <c r="E302" s="17" t="s">
        <v>92</v>
      </c>
      <c r="F302" s="18">
        <v>49.62</v>
      </c>
      <c r="G302" s="17" t="s">
        <v>146</v>
      </c>
      <c r="H302" s="17" t="s">
        <v>147</v>
      </c>
      <c r="I302" s="17" t="s">
        <v>144</v>
      </c>
      <c r="L302" t="str">
        <f t="shared" si="28"/>
        <v>429</v>
      </c>
      <c r="M302" t="str">
        <f t="shared" si="29"/>
        <v>General Expenses</v>
      </c>
      <c r="N302" s="5">
        <f t="shared" si="30"/>
        <v>45971</v>
      </c>
      <c r="O302" s="7" t="s">
        <v>256</v>
      </c>
      <c r="P302" t="str">
        <f t="shared" si="31"/>
        <v>Swanston Security</v>
      </c>
      <c r="Q302" t="str">
        <f t="shared" si="32"/>
        <v>Swanston Security - Our share building doorman/security</v>
      </c>
      <c r="R302" t="str">
        <f t="shared" si="33"/>
        <v>RPT429-1</v>
      </c>
      <c r="S302" s="6">
        <f t="shared" si="34"/>
        <v>49.62</v>
      </c>
    </row>
    <row r="303" spans="1:19" ht="10.9" customHeight="1" x14ac:dyDescent="0.2">
      <c r="A303" s="16">
        <v>45971</v>
      </c>
      <c r="B303" s="17"/>
      <c r="C303" s="17" t="s">
        <v>196</v>
      </c>
      <c r="D303" s="17"/>
      <c r="E303" s="17"/>
      <c r="F303" s="18">
        <v>14.08</v>
      </c>
      <c r="G303" s="17" t="s">
        <v>197</v>
      </c>
      <c r="H303" s="17" t="s">
        <v>198</v>
      </c>
      <c r="I303" s="17" t="s">
        <v>144</v>
      </c>
      <c r="L303" t="str">
        <f t="shared" si="28"/>
        <v>493</v>
      </c>
      <c r="M303" t="str">
        <f t="shared" si="29"/>
        <v>Travel - National</v>
      </c>
      <c r="N303" s="5">
        <f t="shared" si="30"/>
        <v>45971</v>
      </c>
      <c r="O303" s="7" t="s">
        <v>256</v>
      </c>
      <c r="P303">
        <f t="shared" si="31"/>
        <v>0</v>
      </c>
      <c r="Q303" t="str">
        <f t="shared" si="32"/>
        <v>Xero Demo - Breakfast before MRE conference</v>
      </c>
      <c r="R303" t="str">
        <f t="shared" si="33"/>
        <v/>
      </c>
      <c r="S303" s="6">
        <f t="shared" si="34"/>
        <v>14.08</v>
      </c>
    </row>
    <row r="304" spans="1:19" ht="10.9" customHeight="1" x14ac:dyDescent="0.2">
      <c r="A304" s="16">
        <v>45971</v>
      </c>
      <c r="B304" s="17"/>
      <c r="C304" s="17" t="s">
        <v>199</v>
      </c>
      <c r="D304" s="17"/>
      <c r="E304" s="17"/>
      <c r="F304" s="18">
        <v>15</v>
      </c>
      <c r="G304" s="17" t="s">
        <v>197</v>
      </c>
      <c r="H304" s="17" t="s">
        <v>198</v>
      </c>
      <c r="I304" s="17" t="s">
        <v>144</v>
      </c>
      <c r="L304" t="str">
        <f t="shared" si="28"/>
        <v>493</v>
      </c>
      <c r="M304" t="str">
        <f t="shared" si="29"/>
        <v>Travel - National</v>
      </c>
      <c r="N304" s="5">
        <f t="shared" si="30"/>
        <v>45971</v>
      </c>
      <c r="O304" s="7" t="s">
        <v>256</v>
      </c>
      <c r="P304">
        <f t="shared" si="31"/>
        <v>0</v>
      </c>
      <c r="Q304" t="str">
        <f t="shared" si="32"/>
        <v>Xero Demo - Parking for MRE conference</v>
      </c>
      <c r="R304" t="str">
        <f t="shared" si="33"/>
        <v/>
      </c>
      <c r="S304" s="6">
        <f t="shared" si="34"/>
        <v>15</v>
      </c>
    </row>
    <row r="305" spans="1:19" ht="10.9" customHeight="1" x14ac:dyDescent="0.2">
      <c r="A305" s="16">
        <v>45971</v>
      </c>
      <c r="B305" s="17" t="s">
        <v>91</v>
      </c>
      <c r="C305" s="17" t="s">
        <v>91</v>
      </c>
      <c r="D305" s="17" t="s">
        <v>92</v>
      </c>
      <c r="E305" s="17" t="s">
        <v>92</v>
      </c>
      <c r="F305" s="18">
        <v>-9.92</v>
      </c>
      <c r="G305" s="17" t="s">
        <v>148</v>
      </c>
      <c r="H305" s="17" t="s">
        <v>149</v>
      </c>
      <c r="I305" s="17" t="s">
        <v>15</v>
      </c>
      <c r="L305" t="str">
        <f t="shared" si="28"/>
        <v>820</v>
      </c>
      <c r="M305" t="str">
        <f t="shared" si="29"/>
        <v>VAT</v>
      </c>
      <c r="N305" s="5">
        <f t="shared" si="30"/>
        <v>45971</v>
      </c>
      <c r="O305" s="7" t="s">
        <v>256</v>
      </c>
      <c r="P305" t="str">
        <f t="shared" si="31"/>
        <v>Swanston Security</v>
      </c>
      <c r="Q305" t="str">
        <f t="shared" si="32"/>
        <v>Swanston Security</v>
      </c>
      <c r="R305" t="str">
        <f t="shared" si="33"/>
        <v>RPT429-1</v>
      </c>
      <c r="S305" s="6">
        <f t="shared" si="34"/>
        <v>-9.92</v>
      </c>
    </row>
    <row r="306" spans="1:19" ht="10.9" customHeight="1" x14ac:dyDescent="0.2">
      <c r="A306" s="16">
        <v>45971</v>
      </c>
      <c r="B306" s="17"/>
      <c r="C306" s="17" t="s">
        <v>88</v>
      </c>
      <c r="D306" s="17"/>
      <c r="E306" s="17"/>
      <c r="F306" s="18">
        <v>-5.82</v>
      </c>
      <c r="G306" s="17" t="s">
        <v>148</v>
      </c>
      <c r="H306" s="17" t="s">
        <v>149</v>
      </c>
      <c r="I306" s="17" t="s">
        <v>15</v>
      </c>
      <c r="L306" t="str">
        <f t="shared" si="28"/>
        <v>820</v>
      </c>
      <c r="M306" t="str">
        <f t="shared" si="29"/>
        <v>VAT</v>
      </c>
      <c r="N306" s="5">
        <f t="shared" si="30"/>
        <v>45971</v>
      </c>
      <c r="O306" s="7" t="s">
        <v>256</v>
      </c>
      <c r="P306">
        <f t="shared" si="31"/>
        <v>0</v>
      </c>
      <c r="Q306" t="str">
        <f t="shared" si="32"/>
        <v>Xero Demo</v>
      </c>
      <c r="R306" t="str">
        <f t="shared" si="33"/>
        <v/>
      </c>
      <c r="S306" s="6">
        <f t="shared" si="34"/>
        <v>-5.82</v>
      </c>
    </row>
    <row r="307" spans="1:19" ht="10.9" customHeight="1" x14ac:dyDescent="0.2">
      <c r="A307" s="16">
        <v>45972</v>
      </c>
      <c r="B307" s="17" t="s">
        <v>25</v>
      </c>
      <c r="C307" s="17" t="s">
        <v>25</v>
      </c>
      <c r="D307" s="17" t="s">
        <v>95</v>
      </c>
      <c r="E307" s="17" t="s">
        <v>27</v>
      </c>
      <c r="F307" s="18">
        <v>333.33</v>
      </c>
      <c r="G307" s="17" t="s">
        <v>148</v>
      </c>
      <c r="H307" s="17" t="s">
        <v>149</v>
      </c>
      <c r="I307" s="17" t="s">
        <v>15</v>
      </c>
      <c r="L307" t="str">
        <f t="shared" si="28"/>
        <v>820</v>
      </c>
      <c r="M307" t="str">
        <f t="shared" si="29"/>
        <v>VAT</v>
      </c>
      <c r="N307" s="5">
        <f t="shared" si="30"/>
        <v>45972</v>
      </c>
      <c r="O307" s="7" t="s">
        <v>256</v>
      </c>
      <c r="P307" t="str">
        <f t="shared" si="31"/>
        <v>Ridgeway University</v>
      </c>
      <c r="Q307" t="str">
        <f t="shared" si="32"/>
        <v>Ridgeway University</v>
      </c>
      <c r="R307" t="str">
        <f t="shared" si="33"/>
        <v>RPT200-1</v>
      </c>
      <c r="S307" s="6">
        <f t="shared" si="34"/>
        <v>333.33</v>
      </c>
    </row>
    <row r="308" spans="1:19" ht="10.9" customHeight="1" x14ac:dyDescent="0.2">
      <c r="A308" s="16">
        <v>45972</v>
      </c>
      <c r="B308" s="17" t="s">
        <v>25</v>
      </c>
      <c r="C308" s="17" t="s">
        <v>25</v>
      </c>
      <c r="D308" s="17" t="s">
        <v>95</v>
      </c>
      <c r="E308" s="17" t="s">
        <v>27</v>
      </c>
      <c r="F308" s="18">
        <v>83.33</v>
      </c>
      <c r="G308" s="17" t="s">
        <v>148</v>
      </c>
      <c r="H308" s="17" t="s">
        <v>149</v>
      </c>
      <c r="I308" s="17" t="s">
        <v>15</v>
      </c>
      <c r="L308" t="str">
        <f t="shared" si="28"/>
        <v>820</v>
      </c>
      <c r="M308" t="str">
        <f t="shared" si="29"/>
        <v>VAT</v>
      </c>
      <c r="N308" s="5">
        <f t="shared" si="30"/>
        <v>45972</v>
      </c>
      <c r="O308" s="7" t="s">
        <v>256</v>
      </c>
      <c r="P308" t="str">
        <f t="shared" si="31"/>
        <v>Ridgeway University</v>
      </c>
      <c r="Q308" t="str">
        <f t="shared" si="32"/>
        <v>Ridgeway University</v>
      </c>
      <c r="R308" t="str">
        <f t="shared" si="33"/>
        <v>RPT200-1</v>
      </c>
      <c r="S308" s="6">
        <f t="shared" si="34"/>
        <v>83.33</v>
      </c>
    </row>
    <row r="309" spans="1:19" ht="10.9" customHeight="1" x14ac:dyDescent="0.2">
      <c r="A309" s="16">
        <v>45972</v>
      </c>
      <c r="B309" s="17" t="s">
        <v>42</v>
      </c>
      <c r="C309" s="17" t="s">
        <v>42</v>
      </c>
      <c r="D309" s="17" t="s">
        <v>43</v>
      </c>
      <c r="E309" s="17" t="s">
        <v>43</v>
      </c>
      <c r="F309" s="18">
        <v>-196.87</v>
      </c>
      <c r="G309" s="17" t="s">
        <v>148</v>
      </c>
      <c r="H309" s="17" t="s">
        <v>149</v>
      </c>
      <c r="I309" s="17" t="s">
        <v>15</v>
      </c>
      <c r="L309" t="str">
        <f t="shared" si="28"/>
        <v>820</v>
      </c>
      <c r="M309" t="str">
        <f t="shared" si="29"/>
        <v>VAT</v>
      </c>
      <c r="N309" s="5">
        <f t="shared" si="30"/>
        <v>45972</v>
      </c>
      <c r="O309" s="7" t="s">
        <v>256</v>
      </c>
      <c r="P309" t="str">
        <f t="shared" si="31"/>
        <v>Truxton Property Management</v>
      </c>
      <c r="Q309" t="str">
        <f t="shared" si="32"/>
        <v>Truxton Property Management</v>
      </c>
      <c r="R309" t="str">
        <f t="shared" si="33"/>
        <v>RPT469-1</v>
      </c>
      <c r="S309" s="6">
        <f t="shared" si="34"/>
        <v>-196.87</v>
      </c>
    </row>
    <row r="310" spans="1:19" ht="10.9" customHeight="1" x14ac:dyDescent="0.2">
      <c r="A310" s="16">
        <v>45972</v>
      </c>
      <c r="B310" s="17" t="s">
        <v>42</v>
      </c>
      <c r="C310" s="17" t="s">
        <v>167</v>
      </c>
      <c r="D310" s="17" t="s">
        <v>43</v>
      </c>
      <c r="E310" s="17" t="s">
        <v>43</v>
      </c>
      <c r="F310" s="18">
        <v>984.38</v>
      </c>
      <c r="G310" s="17" t="s">
        <v>168</v>
      </c>
      <c r="H310" s="17" t="s">
        <v>169</v>
      </c>
      <c r="I310" s="17" t="s">
        <v>144</v>
      </c>
      <c r="L310" t="str">
        <f t="shared" si="28"/>
        <v>469</v>
      </c>
      <c r="M310" t="str">
        <f t="shared" si="29"/>
        <v>Rent</v>
      </c>
      <c r="N310" s="5">
        <f t="shared" si="30"/>
        <v>45972</v>
      </c>
      <c r="O310" s="7" t="s">
        <v>256</v>
      </c>
      <c r="P310" t="str">
        <f t="shared" si="31"/>
        <v>Truxton Property Management</v>
      </c>
      <c r="Q310" t="str">
        <f t="shared" si="32"/>
        <v>Truxton Property Management - Monthly rent in advance</v>
      </c>
      <c r="R310" t="str">
        <f t="shared" si="33"/>
        <v>RPT469-1</v>
      </c>
      <c r="S310" s="6">
        <f t="shared" si="34"/>
        <v>984.38</v>
      </c>
    </row>
    <row r="311" spans="1:19" ht="10.9" customHeight="1" x14ac:dyDescent="0.2">
      <c r="A311" s="16">
        <v>45972</v>
      </c>
      <c r="B311" s="17" t="s">
        <v>25</v>
      </c>
      <c r="C311" s="17" t="s">
        <v>159</v>
      </c>
      <c r="D311" s="17" t="s">
        <v>95</v>
      </c>
      <c r="E311" s="17" t="s">
        <v>27</v>
      </c>
      <c r="F311" s="18">
        <v>416.67</v>
      </c>
      <c r="G311" s="17" t="s">
        <v>160</v>
      </c>
      <c r="H311" s="17" t="s">
        <v>161</v>
      </c>
      <c r="I311" s="17" t="s">
        <v>156</v>
      </c>
      <c r="L311" t="str">
        <f t="shared" si="28"/>
        <v>200</v>
      </c>
      <c r="M311" t="str">
        <f t="shared" si="29"/>
        <v>Sales</v>
      </c>
      <c r="N311" s="5">
        <f t="shared" si="30"/>
        <v>45972</v>
      </c>
      <c r="O311" s="7" t="s">
        <v>256</v>
      </c>
      <c r="P311" t="str">
        <f t="shared" si="31"/>
        <v>Ridgeway University</v>
      </c>
      <c r="Q311" t="str">
        <f t="shared" si="32"/>
        <v>Ridgeway University - Retainer for consulting work</v>
      </c>
      <c r="R311" t="str">
        <f t="shared" si="33"/>
        <v>RPT200-1</v>
      </c>
      <c r="S311" s="6">
        <f t="shared" si="34"/>
        <v>416.67</v>
      </c>
    </row>
    <row r="312" spans="1:19" ht="10.9" customHeight="1" x14ac:dyDescent="0.2">
      <c r="A312" s="16">
        <v>45972</v>
      </c>
      <c r="B312" s="17" t="s">
        <v>25</v>
      </c>
      <c r="C312" s="17" t="s">
        <v>166</v>
      </c>
      <c r="D312" s="17" t="s">
        <v>95</v>
      </c>
      <c r="E312" s="17" t="s">
        <v>27</v>
      </c>
      <c r="F312" s="18">
        <v>1666.67</v>
      </c>
      <c r="G312" s="17" t="s">
        <v>160</v>
      </c>
      <c r="H312" s="17" t="s">
        <v>161</v>
      </c>
      <c r="I312" s="17" t="s">
        <v>156</v>
      </c>
      <c r="L312" t="str">
        <f t="shared" si="28"/>
        <v>200</v>
      </c>
      <c r="M312" t="str">
        <f t="shared" si="29"/>
        <v>Sales</v>
      </c>
      <c r="N312" s="5">
        <f t="shared" si="30"/>
        <v>45972</v>
      </c>
      <c r="O312" s="7" t="s">
        <v>256</v>
      </c>
      <c r="P312" t="str">
        <f t="shared" si="31"/>
        <v>Ridgeway University</v>
      </c>
      <c r="Q312" t="str">
        <f t="shared" si="32"/>
        <v>Ridgeway University - Onsite project management p/hr</v>
      </c>
      <c r="R312" t="str">
        <f t="shared" si="33"/>
        <v>RPT200-1</v>
      </c>
      <c r="S312" s="6">
        <f t="shared" si="34"/>
        <v>1666.67</v>
      </c>
    </row>
    <row r="313" spans="1:19" ht="10.9" customHeight="1" x14ac:dyDescent="0.2">
      <c r="A313" s="16">
        <v>45973</v>
      </c>
      <c r="B313" s="17" t="s">
        <v>96</v>
      </c>
      <c r="C313" s="17" t="s">
        <v>200</v>
      </c>
      <c r="D313" s="17" t="s">
        <v>97</v>
      </c>
      <c r="E313" s="17" t="s">
        <v>97</v>
      </c>
      <c r="F313" s="18">
        <v>123.75</v>
      </c>
      <c r="G313" s="17" t="s">
        <v>201</v>
      </c>
      <c r="H313" s="17" t="s">
        <v>202</v>
      </c>
      <c r="I313" s="17" t="s">
        <v>144</v>
      </c>
      <c r="L313" t="str">
        <f t="shared" si="28"/>
        <v>449</v>
      </c>
      <c r="M313" t="str">
        <f t="shared" si="29"/>
        <v>Motor Vehicle Expenses</v>
      </c>
      <c r="N313" s="5">
        <f t="shared" si="30"/>
        <v>45973</v>
      </c>
      <c r="O313" s="7" t="s">
        <v>256</v>
      </c>
      <c r="P313" t="str">
        <f t="shared" si="31"/>
        <v>Melrose Parking</v>
      </c>
      <c r="Q313" t="str">
        <f t="shared" si="32"/>
        <v>Melrose Parking - Monthly carpark</v>
      </c>
      <c r="R313" t="str">
        <f t="shared" si="33"/>
        <v>Chq 409</v>
      </c>
      <c r="S313" s="6">
        <f t="shared" si="34"/>
        <v>123.75</v>
      </c>
    </row>
    <row r="314" spans="1:19" ht="10.9" customHeight="1" x14ac:dyDescent="0.2">
      <c r="A314" s="16">
        <v>45973</v>
      </c>
      <c r="B314" s="17" t="s">
        <v>96</v>
      </c>
      <c r="C314" s="17" t="s">
        <v>96</v>
      </c>
      <c r="D314" s="17" t="s">
        <v>97</v>
      </c>
      <c r="E314" s="17" t="s">
        <v>97</v>
      </c>
      <c r="F314" s="18">
        <v>-24.75</v>
      </c>
      <c r="G314" s="17" t="s">
        <v>148</v>
      </c>
      <c r="H314" s="17" t="s">
        <v>149</v>
      </c>
      <c r="I314" s="17" t="s">
        <v>15</v>
      </c>
      <c r="L314" t="str">
        <f t="shared" si="28"/>
        <v>820</v>
      </c>
      <c r="M314" t="str">
        <f t="shared" si="29"/>
        <v>VAT</v>
      </c>
      <c r="N314" s="5">
        <f t="shared" si="30"/>
        <v>45973</v>
      </c>
      <c r="O314" s="7" t="s">
        <v>256</v>
      </c>
      <c r="P314" t="str">
        <f t="shared" si="31"/>
        <v>Melrose Parking</v>
      </c>
      <c r="Q314" t="str">
        <f t="shared" si="32"/>
        <v>Melrose Parking</v>
      </c>
      <c r="R314" t="str">
        <f t="shared" si="33"/>
        <v>Chq 409</v>
      </c>
      <c r="S314" s="6">
        <f t="shared" si="34"/>
        <v>-24.75</v>
      </c>
    </row>
    <row r="315" spans="1:19" ht="10.9" customHeight="1" x14ac:dyDescent="0.2">
      <c r="A315" s="16">
        <v>45974</v>
      </c>
      <c r="B315" s="17" t="s">
        <v>91</v>
      </c>
      <c r="C315" s="17" t="s">
        <v>91</v>
      </c>
      <c r="D315" s="17" t="s">
        <v>92</v>
      </c>
      <c r="E315" s="17" t="s">
        <v>92</v>
      </c>
      <c r="F315" s="18">
        <v>4.24</v>
      </c>
      <c r="G315" s="17" t="s">
        <v>148</v>
      </c>
      <c r="H315" s="17" t="s">
        <v>149</v>
      </c>
      <c r="I315" s="17" t="s">
        <v>15</v>
      </c>
      <c r="L315" t="str">
        <f t="shared" si="28"/>
        <v>820</v>
      </c>
      <c r="M315" t="str">
        <f t="shared" si="29"/>
        <v>VAT</v>
      </c>
      <c r="N315" s="5">
        <f t="shared" si="30"/>
        <v>45974</v>
      </c>
      <c r="O315" s="7" t="s">
        <v>256</v>
      </c>
      <c r="P315" t="str">
        <f t="shared" si="31"/>
        <v>Swanston Security</v>
      </c>
      <c r="Q315" t="str">
        <f t="shared" si="32"/>
        <v>Swanston Security</v>
      </c>
      <c r="R315" t="str">
        <f t="shared" si="33"/>
        <v>RPT429-1</v>
      </c>
      <c r="S315" s="6">
        <f t="shared" si="34"/>
        <v>4.24</v>
      </c>
    </row>
    <row r="316" spans="1:19" ht="10.9" customHeight="1" x14ac:dyDescent="0.2">
      <c r="A316" s="16">
        <v>45974</v>
      </c>
      <c r="B316" s="17" t="s">
        <v>28</v>
      </c>
      <c r="C316" s="17" t="s">
        <v>162</v>
      </c>
      <c r="D316" s="17" t="s">
        <v>29</v>
      </c>
      <c r="E316" s="17" t="s">
        <v>29</v>
      </c>
      <c r="F316" s="18">
        <v>129.38</v>
      </c>
      <c r="G316" s="17" t="s">
        <v>163</v>
      </c>
      <c r="H316" s="17" t="s">
        <v>164</v>
      </c>
      <c r="I316" s="17" t="s">
        <v>144</v>
      </c>
      <c r="L316" t="str">
        <f t="shared" si="28"/>
        <v>445</v>
      </c>
      <c r="M316" t="str">
        <f t="shared" si="29"/>
        <v>Light, Power, Heating</v>
      </c>
      <c r="N316" s="5">
        <f t="shared" si="30"/>
        <v>45974</v>
      </c>
      <c r="O316" s="7" t="s">
        <v>256</v>
      </c>
      <c r="P316" t="str">
        <f t="shared" si="31"/>
        <v>PowerDirect</v>
      </c>
      <c r="Q316" t="str">
        <f t="shared" si="32"/>
        <v>PowerDirect - Monthly electricity</v>
      </c>
      <c r="R316" t="str">
        <f t="shared" si="33"/>
        <v>RPT445-1</v>
      </c>
      <c r="S316" s="6">
        <f t="shared" si="34"/>
        <v>129.38</v>
      </c>
    </row>
    <row r="317" spans="1:19" ht="10.9" customHeight="1" x14ac:dyDescent="0.2">
      <c r="A317" s="16">
        <v>45974</v>
      </c>
      <c r="B317" s="17" t="s">
        <v>28</v>
      </c>
      <c r="C317" s="17" t="s">
        <v>28</v>
      </c>
      <c r="D317" s="17" t="s">
        <v>29</v>
      </c>
      <c r="E317" s="17" t="s">
        <v>29</v>
      </c>
      <c r="F317" s="18">
        <v>-6.47</v>
      </c>
      <c r="G317" s="17" t="s">
        <v>148</v>
      </c>
      <c r="H317" s="17" t="s">
        <v>149</v>
      </c>
      <c r="I317" s="17" t="s">
        <v>15</v>
      </c>
      <c r="L317" t="str">
        <f t="shared" si="28"/>
        <v>820</v>
      </c>
      <c r="M317" t="str">
        <f t="shared" si="29"/>
        <v>VAT</v>
      </c>
      <c r="N317" s="5">
        <f t="shared" si="30"/>
        <v>45974</v>
      </c>
      <c r="O317" s="7" t="s">
        <v>256</v>
      </c>
      <c r="P317" t="str">
        <f t="shared" si="31"/>
        <v>PowerDirect</v>
      </c>
      <c r="Q317" t="str">
        <f t="shared" si="32"/>
        <v>PowerDirect</v>
      </c>
      <c r="R317" t="str">
        <f t="shared" si="33"/>
        <v>RPT445-1</v>
      </c>
      <c r="S317" s="6">
        <f t="shared" si="34"/>
        <v>-6.47</v>
      </c>
    </row>
    <row r="318" spans="1:19" ht="10.9" customHeight="1" x14ac:dyDescent="0.2">
      <c r="A318" s="16">
        <v>45974</v>
      </c>
      <c r="B318" s="17" t="s">
        <v>91</v>
      </c>
      <c r="C318" s="17" t="s">
        <v>203</v>
      </c>
      <c r="D318" s="17" t="s">
        <v>92</v>
      </c>
      <c r="E318" s="17" t="s">
        <v>92</v>
      </c>
      <c r="F318" s="18">
        <v>-21.2</v>
      </c>
      <c r="G318" s="17" t="s">
        <v>146</v>
      </c>
      <c r="H318" s="17" t="s">
        <v>147</v>
      </c>
      <c r="I318" s="17" t="s">
        <v>144</v>
      </c>
      <c r="L318" t="str">
        <f t="shared" si="28"/>
        <v>429</v>
      </c>
      <c r="M318" t="str">
        <f t="shared" si="29"/>
        <v>General Expenses</v>
      </c>
      <c r="N318" s="5">
        <f t="shared" si="30"/>
        <v>45974</v>
      </c>
      <c r="O318" s="7" t="s">
        <v>256</v>
      </c>
      <c r="P318" t="str">
        <f t="shared" si="31"/>
        <v>Swanston Security</v>
      </c>
      <c r="Q318" t="str">
        <f t="shared" si="32"/>
        <v>Swanston Security - Refund as agreed due to window break when guard absent</v>
      </c>
      <c r="R318" t="str">
        <f t="shared" si="33"/>
        <v>RPT429-1</v>
      </c>
      <c r="S318" s="6">
        <f t="shared" si="34"/>
        <v>-21.2</v>
      </c>
    </row>
    <row r="319" spans="1:19" ht="10.9" customHeight="1" x14ac:dyDescent="0.2">
      <c r="A319" s="16">
        <v>45975</v>
      </c>
      <c r="B319" s="17" t="s">
        <v>47</v>
      </c>
      <c r="C319" s="17" t="s">
        <v>204</v>
      </c>
      <c r="D319" s="17" t="s">
        <v>101</v>
      </c>
      <c r="E319" s="17" t="s">
        <v>101</v>
      </c>
      <c r="F319" s="18">
        <v>225.3</v>
      </c>
      <c r="G319" s="17" t="s">
        <v>146</v>
      </c>
      <c r="H319" s="17" t="s">
        <v>147</v>
      </c>
      <c r="I319" s="17" t="s">
        <v>144</v>
      </c>
      <c r="L319" t="str">
        <f t="shared" si="28"/>
        <v>429</v>
      </c>
      <c r="M319" t="str">
        <f t="shared" si="29"/>
        <v>General Expenses</v>
      </c>
      <c r="N319" s="5">
        <f t="shared" si="30"/>
        <v>45975</v>
      </c>
      <c r="O319" s="7" t="s">
        <v>256</v>
      </c>
      <c r="P319" t="str">
        <f t="shared" si="31"/>
        <v>PC Complete</v>
      </c>
      <c r="Q319" t="str">
        <f t="shared" si="32"/>
        <v>PC Complete - DVD writer for laptop</v>
      </c>
      <c r="R319" t="str">
        <f t="shared" si="33"/>
        <v>720-2</v>
      </c>
      <c r="S319" s="6">
        <f t="shared" si="34"/>
        <v>225.3</v>
      </c>
    </row>
    <row r="320" spans="1:19" ht="62.65" customHeight="1" x14ac:dyDescent="0.2">
      <c r="A320" s="16">
        <v>45975</v>
      </c>
      <c r="B320" s="17" t="s">
        <v>98</v>
      </c>
      <c r="C320" s="19" t="s">
        <v>205</v>
      </c>
      <c r="D320" s="17" t="s">
        <v>99</v>
      </c>
      <c r="E320" s="17" t="s">
        <v>100</v>
      </c>
      <c r="F320" s="18">
        <v>208.33</v>
      </c>
      <c r="G320" s="17" t="s">
        <v>160</v>
      </c>
      <c r="H320" s="17" t="s">
        <v>161</v>
      </c>
      <c r="I320" s="17" t="s">
        <v>156</v>
      </c>
      <c r="L320" t="str">
        <f t="shared" si="28"/>
        <v>200</v>
      </c>
      <c r="M320" t="str">
        <f t="shared" si="29"/>
        <v>Sales</v>
      </c>
      <c r="N320" s="5">
        <f t="shared" si="30"/>
        <v>45975</v>
      </c>
      <c r="O320" s="7" t="s">
        <v>256</v>
      </c>
      <c r="P320" t="str">
        <f t="shared" si="31"/>
        <v>City Agency</v>
      </c>
      <c r="Q320" t="str">
        <f t="shared" si="32"/>
        <v>City Agency - Project management &amp; implementation - branding workshop with your team
========================
- 'Buzz Words' session with your Steering Group
- Analysis of current marketing materials
- Workshop on re-brand outcomes and stakeholder identification
- Analysis and presentation of findings to your Steering Group &amp; Board</v>
      </c>
      <c r="R320" t="str">
        <f t="shared" si="33"/>
        <v>Workshop</v>
      </c>
      <c r="S320" s="6">
        <f t="shared" si="34"/>
        <v>208.33</v>
      </c>
    </row>
    <row r="321" spans="1:19" ht="10.9" customHeight="1" x14ac:dyDescent="0.2">
      <c r="A321" s="16">
        <v>45975</v>
      </c>
      <c r="B321" s="17" t="s">
        <v>98</v>
      </c>
      <c r="C321" s="17" t="s">
        <v>206</v>
      </c>
      <c r="D321" s="17" t="s">
        <v>99</v>
      </c>
      <c r="E321" s="17" t="s">
        <v>100</v>
      </c>
      <c r="F321" s="18">
        <v>66.5</v>
      </c>
      <c r="G321" s="17" t="s">
        <v>160</v>
      </c>
      <c r="H321" s="17" t="s">
        <v>161</v>
      </c>
      <c r="I321" s="17" t="s">
        <v>156</v>
      </c>
      <c r="L321" t="str">
        <f t="shared" si="28"/>
        <v>200</v>
      </c>
      <c r="M321" t="str">
        <f t="shared" si="29"/>
        <v>Sales</v>
      </c>
      <c r="N321" s="5">
        <f t="shared" si="30"/>
        <v>45975</v>
      </c>
      <c r="O321" s="7" t="s">
        <v>256</v>
      </c>
      <c r="P321" t="str">
        <f t="shared" si="31"/>
        <v>City Agency</v>
      </c>
      <c r="Q321" t="str">
        <f t="shared" si="32"/>
        <v>City Agency - Copies of 'Fish out of Water' text for your Branding Team</v>
      </c>
      <c r="R321" t="str">
        <f t="shared" si="33"/>
        <v>Workshop</v>
      </c>
      <c r="S321" s="6">
        <f t="shared" si="34"/>
        <v>66.5</v>
      </c>
    </row>
    <row r="322" spans="1:19" ht="10.9" customHeight="1" x14ac:dyDescent="0.2">
      <c r="A322" s="16">
        <v>45975</v>
      </c>
      <c r="B322" s="17" t="s">
        <v>47</v>
      </c>
      <c r="C322" s="17" t="s">
        <v>47</v>
      </c>
      <c r="D322" s="17" t="s">
        <v>101</v>
      </c>
      <c r="E322" s="17" t="s">
        <v>101</v>
      </c>
      <c r="F322" s="18">
        <v>-289.04000000000002</v>
      </c>
      <c r="G322" s="17" t="s">
        <v>148</v>
      </c>
      <c r="H322" s="17" t="s">
        <v>149</v>
      </c>
      <c r="I322" s="17" t="s">
        <v>15</v>
      </c>
      <c r="L322" t="str">
        <f t="shared" si="28"/>
        <v>820</v>
      </c>
      <c r="M322" t="str">
        <f t="shared" si="29"/>
        <v>VAT</v>
      </c>
      <c r="N322" s="5">
        <f t="shared" si="30"/>
        <v>45975</v>
      </c>
      <c r="O322" s="7" t="s">
        <v>256</v>
      </c>
      <c r="P322" t="str">
        <f t="shared" si="31"/>
        <v>PC Complete</v>
      </c>
      <c r="Q322" t="str">
        <f t="shared" si="32"/>
        <v>PC Complete</v>
      </c>
      <c r="R322" t="str">
        <f t="shared" si="33"/>
        <v>720-2</v>
      </c>
      <c r="S322" s="6">
        <f t="shared" si="34"/>
        <v>-289.04000000000002</v>
      </c>
    </row>
    <row r="323" spans="1:19" ht="10.9" customHeight="1" x14ac:dyDescent="0.2">
      <c r="A323" s="16">
        <v>45975</v>
      </c>
      <c r="B323" s="17" t="s">
        <v>98</v>
      </c>
      <c r="C323" s="17" t="s">
        <v>98</v>
      </c>
      <c r="D323" s="17" t="s">
        <v>99</v>
      </c>
      <c r="E323" s="17" t="s">
        <v>100</v>
      </c>
      <c r="F323" s="18">
        <v>54.97</v>
      </c>
      <c r="G323" s="17" t="s">
        <v>148</v>
      </c>
      <c r="H323" s="17" t="s">
        <v>149</v>
      </c>
      <c r="I323" s="17" t="s">
        <v>15</v>
      </c>
      <c r="L323" t="str">
        <f t="shared" si="28"/>
        <v>820</v>
      </c>
      <c r="M323" t="str">
        <f t="shared" si="29"/>
        <v>VAT</v>
      </c>
      <c r="N323" s="5">
        <f t="shared" si="30"/>
        <v>45975</v>
      </c>
      <c r="O323" s="7" t="s">
        <v>256</v>
      </c>
      <c r="P323" t="str">
        <f t="shared" si="31"/>
        <v>City Agency</v>
      </c>
      <c r="Q323" t="str">
        <f t="shared" si="32"/>
        <v>City Agency</v>
      </c>
      <c r="R323" t="str">
        <f t="shared" si="33"/>
        <v>Workshop</v>
      </c>
      <c r="S323" s="6">
        <f t="shared" si="34"/>
        <v>54.97</v>
      </c>
    </row>
    <row r="324" spans="1:19" ht="10.9" customHeight="1" x14ac:dyDescent="0.2">
      <c r="A324" s="16">
        <v>45975</v>
      </c>
      <c r="B324" s="17" t="s">
        <v>47</v>
      </c>
      <c r="C324" s="17" t="s">
        <v>207</v>
      </c>
      <c r="D324" s="17" t="s">
        <v>101</v>
      </c>
      <c r="E324" s="17" t="s">
        <v>101</v>
      </c>
      <c r="F324" s="18">
        <v>1219.9000000000001</v>
      </c>
      <c r="G324" s="17" t="s">
        <v>208</v>
      </c>
      <c r="H324" s="17" t="s">
        <v>209</v>
      </c>
      <c r="I324" s="17" t="s">
        <v>144</v>
      </c>
      <c r="L324" t="str">
        <f t="shared" si="28"/>
        <v>485</v>
      </c>
      <c r="M324" t="str">
        <f t="shared" si="29"/>
        <v>Subscriptions</v>
      </c>
      <c r="N324" s="5">
        <f t="shared" si="30"/>
        <v>45975</v>
      </c>
      <c r="O324" s="7" t="s">
        <v>256</v>
      </c>
      <c r="P324" t="str">
        <f t="shared" si="31"/>
        <v>PC Complete</v>
      </c>
      <c r="Q324" t="str">
        <f t="shared" si="32"/>
        <v>PC Complete - Webrrls Club sub</v>
      </c>
      <c r="R324" t="str">
        <f t="shared" si="33"/>
        <v>720-2</v>
      </c>
      <c r="S324" s="6">
        <f t="shared" si="34"/>
        <v>1219.9000000000001</v>
      </c>
    </row>
    <row r="325" spans="1:19" ht="10.9" customHeight="1" x14ac:dyDescent="0.2">
      <c r="A325" s="16">
        <v>45976</v>
      </c>
      <c r="B325" s="17" t="s">
        <v>45</v>
      </c>
      <c r="C325" s="17" t="s">
        <v>170</v>
      </c>
      <c r="D325" s="17" t="s">
        <v>46</v>
      </c>
      <c r="E325" s="17" t="s">
        <v>46</v>
      </c>
      <c r="F325" s="18">
        <v>39.020000000000003</v>
      </c>
      <c r="G325" s="17" t="s">
        <v>171</v>
      </c>
      <c r="H325" s="17" t="s">
        <v>172</v>
      </c>
      <c r="I325" s="17" t="s">
        <v>144</v>
      </c>
      <c r="L325" t="str">
        <f t="shared" si="28"/>
        <v>489</v>
      </c>
      <c r="M325" t="str">
        <f t="shared" si="29"/>
        <v>Telephone &amp; Internet</v>
      </c>
      <c r="N325" s="5">
        <f t="shared" si="30"/>
        <v>45976</v>
      </c>
      <c r="O325" s="7" t="s">
        <v>256</v>
      </c>
      <c r="P325" t="str">
        <f t="shared" si="31"/>
        <v>Net Connect</v>
      </c>
      <c r="Q325" t="str">
        <f t="shared" si="32"/>
        <v>Net Connect - Cable internet</v>
      </c>
      <c r="R325" t="str">
        <f t="shared" si="33"/>
        <v>RPT489-1</v>
      </c>
      <c r="S325" s="6">
        <f t="shared" si="34"/>
        <v>39.020000000000003</v>
      </c>
    </row>
    <row r="326" spans="1:19" ht="10.9" customHeight="1" x14ac:dyDescent="0.2">
      <c r="A326" s="16">
        <v>45976</v>
      </c>
      <c r="B326" s="17" t="s">
        <v>45</v>
      </c>
      <c r="C326" s="17" t="s">
        <v>45</v>
      </c>
      <c r="D326" s="17" t="s">
        <v>46</v>
      </c>
      <c r="E326" s="17" t="s">
        <v>46</v>
      </c>
      <c r="F326" s="18">
        <v>-7.8</v>
      </c>
      <c r="G326" s="17" t="s">
        <v>148</v>
      </c>
      <c r="H326" s="17" t="s">
        <v>149</v>
      </c>
      <c r="I326" s="17" t="s">
        <v>15</v>
      </c>
      <c r="L326" t="str">
        <f t="shared" si="28"/>
        <v>820</v>
      </c>
      <c r="M326" t="str">
        <f t="shared" si="29"/>
        <v>VAT</v>
      </c>
      <c r="N326" s="5">
        <f t="shared" si="30"/>
        <v>45976</v>
      </c>
      <c r="O326" s="7" t="s">
        <v>256</v>
      </c>
      <c r="P326" t="str">
        <f t="shared" si="31"/>
        <v>Net Connect</v>
      </c>
      <c r="Q326" t="str">
        <f t="shared" si="32"/>
        <v>Net Connect</v>
      </c>
      <c r="R326" t="str">
        <f t="shared" si="33"/>
        <v>RPT489-1</v>
      </c>
      <c r="S326" s="6">
        <f t="shared" si="34"/>
        <v>-7.8</v>
      </c>
    </row>
    <row r="327" spans="1:19" ht="10.9" customHeight="1" x14ac:dyDescent="0.2">
      <c r="A327" s="16">
        <v>45976</v>
      </c>
      <c r="B327" s="17" t="s">
        <v>102</v>
      </c>
      <c r="C327" s="17" t="s">
        <v>102</v>
      </c>
      <c r="D327" s="17" t="s">
        <v>103</v>
      </c>
      <c r="E327" s="17" t="s">
        <v>103</v>
      </c>
      <c r="F327" s="18">
        <v>-177.26</v>
      </c>
      <c r="G327" s="17" t="s">
        <v>148</v>
      </c>
      <c r="H327" s="17" t="s">
        <v>149</v>
      </c>
      <c r="I327" s="17" t="s">
        <v>15</v>
      </c>
      <c r="L327" t="str">
        <f t="shared" ref="L327:L390" si="35">G327</f>
        <v>820</v>
      </c>
      <c r="M327" t="str">
        <f t="shared" ref="M327:M390" si="36">H327</f>
        <v>VAT</v>
      </c>
      <c r="N327" s="5">
        <f t="shared" ref="N327:N390" si="37">A327</f>
        <v>45976</v>
      </c>
      <c r="O327" s="7" t="s">
        <v>256</v>
      </c>
      <c r="P327" t="str">
        <f t="shared" ref="P327:P390" si="38">B327</f>
        <v>Central Copiers</v>
      </c>
      <c r="Q327" t="str">
        <f t="shared" ref="Q327:Q390" si="39">C327</f>
        <v>Central Copiers</v>
      </c>
      <c r="R327" t="str">
        <f t="shared" ref="R327:R390" si="40">IF(E327="","",E327)</f>
        <v>945-Ocon</v>
      </c>
      <c r="S327" s="6">
        <f t="shared" ref="S327:S390" si="41">F327</f>
        <v>-177.26</v>
      </c>
    </row>
    <row r="328" spans="1:19" ht="10.9" customHeight="1" x14ac:dyDescent="0.2">
      <c r="A328" s="16">
        <v>45976</v>
      </c>
      <c r="B328" s="17" t="s">
        <v>102</v>
      </c>
      <c r="C328" s="17" t="s">
        <v>210</v>
      </c>
      <c r="D328" s="17" t="s">
        <v>103</v>
      </c>
      <c r="E328" s="17" t="s">
        <v>103</v>
      </c>
      <c r="F328" s="18">
        <v>886.3</v>
      </c>
      <c r="G328" s="17" t="s">
        <v>211</v>
      </c>
      <c r="H328" s="17" t="s">
        <v>212</v>
      </c>
      <c r="I328" s="17" t="s">
        <v>144</v>
      </c>
      <c r="L328" t="str">
        <f t="shared" si="35"/>
        <v>473</v>
      </c>
      <c r="M328" t="str">
        <f t="shared" si="36"/>
        <v>Repairs &amp; Maintenance</v>
      </c>
      <c r="N328" s="5">
        <f t="shared" si="37"/>
        <v>45976</v>
      </c>
      <c r="O328" s="7" t="s">
        <v>256</v>
      </c>
      <c r="P328" t="str">
        <f t="shared" si="38"/>
        <v>Central Copiers</v>
      </c>
      <c r="Q328" t="str">
        <f t="shared" si="39"/>
        <v>Central Copiers - Photocopier repair &amp; drum replacement</v>
      </c>
      <c r="R328" t="str">
        <f t="shared" si="40"/>
        <v>945-Ocon</v>
      </c>
      <c r="S328" s="6">
        <f t="shared" si="41"/>
        <v>886.3</v>
      </c>
    </row>
    <row r="329" spans="1:19" ht="10.9" customHeight="1" x14ac:dyDescent="0.2">
      <c r="A329" s="16">
        <v>45978</v>
      </c>
      <c r="B329" s="17" t="s">
        <v>104</v>
      </c>
      <c r="C329" s="17" t="s">
        <v>213</v>
      </c>
      <c r="D329" s="17" t="s">
        <v>105</v>
      </c>
      <c r="E329" s="17" t="s">
        <v>105</v>
      </c>
      <c r="F329" s="18">
        <v>99.23</v>
      </c>
      <c r="G329" s="17" t="s">
        <v>105</v>
      </c>
      <c r="H329" s="17" t="s">
        <v>214</v>
      </c>
      <c r="I329" s="17" t="s">
        <v>144</v>
      </c>
      <c r="L329" t="str">
        <f t="shared" si="35"/>
        <v>408</v>
      </c>
      <c r="M329" t="str">
        <f t="shared" si="36"/>
        <v>Cleaning</v>
      </c>
      <c r="N329" s="5">
        <f t="shared" si="37"/>
        <v>45978</v>
      </c>
      <c r="O329" s="7" t="s">
        <v>256</v>
      </c>
      <c r="P329" t="str">
        <f t="shared" si="38"/>
        <v>MCO Cleaning Services</v>
      </c>
      <c r="Q329" t="str">
        <f t="shared" si="39"/>
        <v>MCO Cleaning Services - Office clean for month</v>
      </c>
      <c r="R329" t="str">
        <f t="shared" si="40"/>
        <v>408</v>
      </c>
      <c r="S329" s="6">
        <f t="shared" si="41"/>
        <v>99.23</v>
      </c>
    </row>
    <row r="330" spans="1:19" ht="10.9" customHeight="1" x14ac:dyDescent="0.2">
      <c r="A330" s="16">
        <v>45978</v>
      </c>
      <c r="B330" s="17" t="s">
        <v>106</v>
      </c>
      <c r="C330" s="17" t="s">
        <v>215</v>
      </c>
      <c r="D330" s="17"/>
      <c r="E330" s="17"/>
      <c r="F330" s="18">
        <v>13.33</v>
      </c>
      <c r="G330" s="17" t="s">
        <v>193</v>
      </c>
      <c r="H330" s="17" t="s">
        <v>194</v>
      </c>
      <c r="I330" s="17" t="s">
        <v>144</v>
      </c>
      <c r="L330" t="str">
        <f t="shared" si="35"/>
        <v>420</v>
      </c>
      <c r="M330" t="str">
        <f t="shared" si="36"/>
        <v>Entertainment-100% business</v>
      </c>
      <c r="N330" s="5">
        <f t="shared" si="37"/>
        <v>45978</v>
      </c>
      <c r="O330" s="7" t="s">
        <v>256</v>
      </c>
      <c r="P330" t="str">
        <f t="shared" si="38"/>
        <v>Espresso 31</v>
      </c>
      <c r="Q330" t="str">
        <f t="shared" si="39"/>
        <v>Espresso 31 - Team coffees</v>
      </c>
      <c r="R330" t="str">
        <f t="shared" si="40"/>
        <v/>
      </c>
      <c r="S330" s="6">
        <f t="shared" si="41"/>
        <v>13.33</v>
      </c>
    </row>
    <row r="331" spans="1:19" ht="10.9" customHeight="1" x14ac:dyDescent="0.2">
      <c r="A331" s="16">
        <v>45978</v>
      </c>
      <c r="B331" s="17" t="s">
        <v>47</v>
      </c>
      <c r="C331" s="17" t="s">
        <v>216</v>
      </c>
      <c r="D331" s="17" t="s">
        <v>101</v>
      </c>
      <c r="E331" s="17" t="s">
        <v>101</v>
      </c>
      <c r="F331" s="18">
        <v>-225.3</v>
      </c>
      <c r="G331" s="17" t="s">
        <v>146</v>
      </c>
      <c r="H331" s="17" t="s">
        <v>147</v>
      </c>
      <c r="I331" s="17" t="s">
        <v>144</v>
      </c>
      <c r="L331" t="str">
        <f t="shared" si="35"/>
        <v>429</v>
      </c>
      <c r="M331" t="str">
        <f t="shared" si="36"/>
        <v>General Expenses</v>
      </c>
      <c r="N331" s="5">
        <f t="shared" si="37"/>
        <v>45978</v>
      </c>
      <c r="O331" s="7" t="s">
        <v>256</v>
      </c>
      <c r="P331" t="str">
        <f t="shared" si="38"/>
        <v>PC Complete</v>
      </c>
      <c r="Q331" t="str">
        <f t="shared" si="39"/>
        <v>PC Complete - Unable to supply DVD writer for laptop</v>
      </c>
      <c r="R331" t="str">
        <f t="shared" si="40"/>
        <v>720-2</v>
      </c>
      <c r="S331" s="6">
        <f t="shared" si="41"/>
        <v>-225.3</v>
      </c>
    </row>
    <row r="332" spans="1:19" ht="10.9" customHeight="1" x14ac:dyDescent="0.2">
      <c r="A332" s="16">
        <v>45978</v>
      </c>
      <c r="B332" s="17" t="s">
        <v>104</v>
      </c>
      <c r="C332" s="17" t="s">
        <v>104</v>
      </c>
      <c r="D332" s="17" t="s">
        <v>105</v>
      </c>
      <c r="E332" s="17" t="s">
        <v>105</v>
      </c>
      <c r="F332" s="18">
        <v>-19.850000000000001</v>
      </c>
      <c r="G332" s="17" t="s">
        <v>148</v>
      </c>
      <c r="H332" s="17" t="s">
        <v>149</v>
      </c>
      <c r="I332" s="17" t="s">
        <v>15</v>
      </c>
      <c r="L332" t="str">
        <f t="shared" si="35"/>
        <v>820</v>
      </c>
      <c r="M332" t="str">
        <f t="shared" si="36"/>
        <v>VAT</v>
      </c>
      <c r="N332" s="5">
        <f t="shared" si="37"/>
        <v>45978</v>
      </c>
      <c r="O332" s="7" t="s">
        <v>256</v>
      </c>
      <c r="P332" t="str">
        <f t="shared" si="38"/>
        <v>MCO Cleaning Services</v>
      </c>
      <c r="Q332" t="str">
        <f t="shared" si="39"/>
        <v>MCO Cleaning Services</v>
      </c>
      <c r="R332" t="str">
        <f t="shared" si="40"/>
        <v>408</v>
      </c>
      <c r="S332" s="6">
        <f t="shared" si="41"/>
        <v>-19.850000000000001</v>
      </c>
    </row>
    <row r="333" spans="1:19" ht="10.9" customHeight="1" x14ac:dyDescent="0.2">
      <c r="A333" s="16">
        <v>45978</v>
      </c>
      <c r="B333" s="17" t="s">
        <v>106</v>
      </c>
      <c r="C333" s="17" t="s">
        <v>106</v>
      </c>
      <c r="D333" s="17"/>
      <c r="E333" s="17"/>
      <c r="F333" s="18">
        <v>-2.67</v>
      </c>
      <c r="G333" s="17" t="s">
        <v>148</v>
      </c>
      <c r="H333" s="17" t="s">
        <v>149</v>
      </c>
      <c r="I333" s="17" t="s">
        <v>15</v>
      </c>
      <c r="L333" t="str">
        <f t="shared" si="35"/>
        <v>820</v>
      </c>
      <c r="M333" t="str">
        <f t="shared" si="36"/>
        <v>VAT</v>
      </c>
      <c r="N333" s="5">
        <f t="shared" si="37"/>
        <v>45978</v>
      </c>
      <c r="O333" s="7" t="s">
        <v>256</v>
      </c>
      <c r="P333" t="str">
        <f t="shared" si="38"/>
        <v>Espresso 31</v>
      </c>
      <c r="Q333" t="str">
        <f t="shared" si="39"/>
        <v>Espresso 31</v>
      </c>
      <c r="R333" t="str">
        <f t="shared" si="40"/>
        <v/>
      </c>
      <c r="S333" s="6">
        <f t="shared" si="41"/>
        <v>-2.67</v>
      </c>
    </row>
    <row r="334" spans="1:19" ht="10.9" customHeight="1" x14ac:dyDescent="0.2">
      <c r="A334" s="16">
        <v>45978</v>
      </c>
      <c r="B334" s="17" t="s">
        <v>47</v>
      </c>
      <c r="C334" s="17" t="s">
        <v>47</v>
      </c>
      <c r="D334" s="17" t="s">
        <v>101</v>
      </c>
      <c r="E334" s="17" t="s">
        <v>101</v>
      </c>
      <c r="F334" s="18">
        <v>45.06</v>
      </c>
      <c r="G334" s="17" t="s">
        <v>148</v>
      </c>
      <c r="H334" s="17" t="s">
        <v>149</v>
      </c>
      <c r="I334" s="17" t="s">
        <v>15</v>
      </c>
      <c r="L334" t="str">
        <f t="shared" si="35"/>
        <v>820</v>
      </c>
      <c r="M334" t="str">
        <f t="shared" si="36"/>
        <v>VAT</v>
      </c>
      <c r="N334" s="5">
        <f t="shared" si="37"/>
        <v>45978</v>
      </c>
      <c r="O334" s="7" t="s">
        <v>256</v>
      </c>
      <c r="P334" t="str">
        <f t="shared" si="38"/>
        <v>PC Complete</v>
      </c>
      <c r="Q334" t="str">
        <f t="shared" si="39"/>
        <v>PC Complete</v>
      </c>
      <c r="R334" t="str">
        <f t="shared" si="40"/>
        <v>720-2</v>
      </c>
      <c r="S334" s="6">
        <f t="shared" si="41"/>
        <v>45.06</v>
      </c>
    </row>
    <row r="335" spans="1:19" ht="10.9" customHeight="1" x14ac:dyDescent="0.2">
      <c r="A335" s="16">
        <v>45981</v>
      </c>
      <c r="B335" s="17" t="s">
        <v>107</v>
      </c>
      <c r="C335" s="17" t="s">
        <v>107</v>
      </c>
      <c r="D335" s="17"/>
      <c r="E335" s="17"/>
      <c r="F335" s="18">
        <v>-8.33</v>
      </c>
      <c r="G335" s="17" t="s">
        <v>148</v>
      </c>
      <c r="H335" s="17" t="s">
        <v>149</v>
      </c>
      <c r="I335" s="17" t="s">
        <v>15</v>
      </c>
      <c r="L335" t="str">
        <f t="shared" si="35"/>
        <v>820</v>
      </c>
      <c r="M335" t="str">
        <f t="shared" si="36"/>
        <v>VAT</v>
      </c>
      <c r="N335" s="5">
        <f t="shared" si="37"/>
        <v>45981</v>
      </c>
      <c r="O335" s="7" t="s">
        <v>256</v>
      </c>
      <c r="P335" t="str">
        <f t="shared" si="38"/>
        <v>Brunswick Petals</v>
      </c>
      <c r="Q335" t="str">
        <f t="shared" si="39"/>
        <v>Brunswick Petals</v>
      </c>
      <c r="R335" t="str">
        <f t="shared" si="40"/>
        <v/>
      </c>
      <c r="S335" s="6">
        <f t="shared" si="41"/>
        <v>-8.33</v>
      </c>
    </row>
    <row r="336" spans="1:19" ht="10.9" customHeight="1" x14ac:dyDescent="0.2">
      <c r="A336" s="16">
        <v>45981</v>
      </c>
      <c r="B336" s="17" t="s">
        <v>107</v>
      </c>
      <c r="C336" s="17" t="s">
        <v>107</v>
      </c>
      <c r="D336" s="17"/>
      <c r="E336" s="17"/>
      <c r="F336" s="18">
        <v>41.67</v>
      </c>
      <c r="G336" s="17" t="s">
        <v>146</v>
      </c>
      <c r="H336" s="17" t="s">
        <v>147</v>
      </c>
      <c r="I336" s="17" t="s">
        <v>144</v>
      </c>
      <c r="L336" t="str">
        <f t="shared" si="35"/>
        <v>429</v>
      </c>
      <c r="M336" t="str">
        <f t="shared" si="36"/>
        <v>General Expenses</v>
      </c>
      <c r="N336" s="5">
        <f t="shared" si="37"/>
        <v>45981</v>
      </c>
      <c r="O336" s="7" t="s">
        <v>256</v>
      </c>
      <c r="P336" t="str">
        <f t="shared" si="38"/>
        <v>Brunswick Petals</v>
      </c>
      <c r="Q336" t="str">
        <f t="shared" si="39"/>
        <v>Brunswick Petals</v>
      </c>
      <c r="R336" t="str">
        <f t="shared" si="40"/>
        <v/>
      </c>
      <c r="S336" s="6">
        <f t="shared" si="41"/>
        <v>41.67</v>
      </c>
    </row>
    <row r="337" spans="1:19" ht="10.9" customHeight="1" x14ac:dyDescent="0.2">
      <c r="A337" s="16">
        <v>45982</v>
      </c>
      <c r="B337" s="17" t="s">
        <v>108</v>
      </c>
      <c r="C337" s="17" t="s">
        <v>217</v>
      </c>
      <c r="D337" s="17"/>
      <c r="E337" s="17"/>
      <c r="F337" s="18">
        <v>59</v>
      </c>
      <c r="G337" s="17" t="s">
        <v>201</v>
      </c>
      <c r="H337" s="17" t="s">
        <v>202</v>
      </c>
      <c r="I337" s="17" t="s">
        <v>144</v>
      </c>
      <c r="L337" t="str">
        <f t="shared" si="35"/>
        <v>449</v>
      </c>
      <c r="M337" t="str">
        <f t="shared" si="36"/>
        <v>Motor Vehicle Expenses</v>
      </c>
      <c r="N337" s="5">
        <f t="shared" si="37"/>
        <v>45982</v>
      </c>
      <c r="O337" s="7" t="s">
        <v>256</v>
      </c>
      <c r="P337" t="str">
        <f t="shared" si="38"/>
        <v>Mobil</v>
      </c>
      <c r="Q337" t="str">
        <f t="shared" si="39"/>
        <v>Mobil - Petrol in company car</v>
      </c>
      <c r="R337" t="str">
        <f t="shared" si="40"/>
        <v/>
      </c>
      <c r="S337" s="6">
        <f t="shared" si="41"/>
        <v>59</v>
      </c>
    </row>
    <row r="338" spans="1:19" ht="10.9" customHeight="1" x14ac:dyDescent="0.2">
      <c r="A338" s="16">
        <v>45982</v>
      </c>
      <c r="B338" s="17" t="s">
        <v>108</v>
      </c>
      <c r="C338" s="17" t="s">
        <v>108</v>
      </c>
      <c r="D338" s="17"/>
      <c r="E338" s="17"/>
      <c r="F338" s="18">
        <v>-11.8</v>
      </c>
      <c r="G338" s="17" t="s">
        <v>148</v>
      </c>
      <c r="H338" s="17" t="s">
        <v>149</v>
      </c>
      <c r="I338" s="17" t="s">
        <v>15</v>
      </c>
      <c r="L338" t="str">
        <f t="shared" si="35"/>
        <v>820</v>
      </c>
      <c r="M338" t="str">
        <f t="shared" si="36"/>
        <v>VAT</v>
      </c>
      <c r="N338" s="5">
        <f t="shared" si="37"/>
        <v>45982</v>
      </c>
      <c r="O338" s="7" t="s">
        <v>256</v>
      </c>
      <c r="P338" t="str">
        <f t="shared" si="38"/>
        <v>Mobil</v>
      </c>
      <c r="Q338" t="str">
        <f t="shared" si="39"/>
        <v>Mobil</v>
      </c>
      <c r="R338" t="str">
        <f t="shared" si="40"/>
        <v/>
      </c>
      <c r="S338" s="6">
        <f t="shared" si="41"/>
        <v>-11.8</v>
      </c>
    </row>
    <row r="339" spans="1:19" ht="10.9" customHeight="1" x14ac:dyDescent="0.2">
      <c r="A339" s="16">
        <v>45984</v>
      </c>
      <c r="B339" s="17" t="s">
        <v>12</v>
      </c>
      <c r="C339" s="17" t="s">
        <v>12</v>
      </c>
      <c r="D339" s="17" t="s">
        <v>109</v>
      </c>
      <c r="E339" s="17" t="s">
        <v>110</v>
      </c>
      <c r="F339" s="18">
        <v>100</v>
      </c>
      <c r="G339" s="17" t="s">
        <v>148</v>
      </c>
      <c r="H339" s="17" t="s">
        <v>149</v>
      </c>
      <c r="I339" s="17" t="s">
        <v>15</v>
      </c>
      <c r="L339" t="str">
        <f t="shared" si="35"/>
        <v>820</v>
      </c>
      <c r="M339" t="str">
        <f t="shared" si="36"/>
        <v>VAT</v>
      </c>
      <c r="N339" s="5">
        <f t="shared" si="37"/>
        <v>45984</v>
      </c>
      <c r="O339" s="7" t="s">
        <v>256</v>
      </c>
      <c r="P339" t="str">
        <f t="shared" si="38"/>
        <v>DIISR - Small Business Services</v>
      </c>
      <c r="Q339" t="str">
        <f t="shared" si="39"/>
        <v>DIISR - Small Business Services</v>
      </c>
      <c r="R339" t="str">
        <f t="shared" si="40"/>
        <v>Yr Ref W08-143</v>
      </c>
      <c r="S339" s="6">
        <f t="shared" si="41"/>
        <v>100</v>
      </c>
    </row>
    <row r="340" spans="1:19" ht="10.9" customHeight="1" x14ac:dyDescent="0.2">
      <c r="A340" s="16">
        <v>45984</v>
      </c>
      <c r="B340" s="17" t="s">
        <v>12</v>
      </c>
      <c r="C340" s="17" t="s">
        <v>12</v>
      </c>
      <c r="D340" s="17" t="s">
        <v>109</v>
      </c>
      <c r="E340" s="17" t="s">
        <v>110</v>
      </c>
      <c r="F340" s="18">
        <v>41.67</v>
      </c>
      <c r="G340" s="17" t="s">
        <v>148</v>
      </c>
      <c r="H340" s="17" t="s">
        <v>149</v>
      </c>
      <c r="I340" s="17" t="s">
        <v>15</v>
      </c>
      <c r="L340" t="str">
        <f t="shared" si="35"/>
        <v>820</v>
      </c>
      <c r="M340" t="str">
        <f t="shared" si="36"/>
        <v>VAT</v>
      </c>
      <c r="N340" s="5">
        <f t="shared" si="37"/>
        <v>45984</v>
      </c>
      <c r="O340" s="7" t="s">
        <v>256</v>
      </c>
      <c r="P340" t="str">
        <f t="shared" si="38"/>
        <v>DIISR - Small Business Services</v>
      </c>
      <c r="Q340" t="str">
        <f t="shared" si="39"/>
        <v>DIISR - Small Business Services</v>
      </c>
      <c r="R340" t="str">
        <f t="shared" si="40"/>
        <v>Yr Ref W08-143</v>
      </c>
      <c r="S340" s="6">
        <f t="shared" si="41"/>
        <v>41.67</v>
      </c>
    </row>
    <row r="341" spans="1:19" ht="10.9" customHeight="1" x14ac:dyDescent="0.2">
      <c r="A341" s="16">
        <v>45984</v>
      </c>
      <c r="B341" s="17" t="s">
        <v>62</v>
      </c>
      <c r="C341" s="17" t="s">
        <v>62</v>
      </c>
      <c r="D341" s="17" t="s">
        <v>111</v>
      </c>
      <c r="E341" s="17" t="s">
        <v>64</v>
      </c>
      <c r="F341" s="18">
        <v>41.67</v>
      </c>
      <c r="G341" s="17" t="s">
        <v>148</v>
      </c>
      <c r="H341" s="17" t="s">
        <v>149</v>
      </c>
      <c r="I341" s="17" t="s">
        <v>15</v>
      </c>
      <c r="L341" t="str">
        <f t="shared" si="35"/>
        <v>820</v>
      </c>
      <c r="M341" t="str">
        <f t="shared" si="36"/>
        <v>VAT</v>
      </c>
      <c r="N341" s="5">
        <f t="shared" si="37"/>
        <v>45984</v>
      </c>
      <c r="O341" s="7" t="s">
        <v>256</v>
      </c>
      <c r="P341" t="str">
        <f t="shared" si="38"/>
        <v>City Limousines</v>
      </c>
      <c r="Q341" t="str">
        <f t="shared" si="39"/>
        <v>City Limousines</v>
      </c>
      <c r="R341" t="str">
        <f t="shared" si="40"/>
        <v>P/O 9711</v>
      </c>
      <c r="S341" s="6">
        <f t="shared" si="41"/>
        <v>41.67</v>
      </c>
    </row>
    <row r="342" spans="1:19" ht="10.9" customHeight="1" x14ac:dyDescent="0.2">
      <c r="A342" s="16">
        <v>45984</v>
      </c>
      <c r="B342" s="17" t="s">
        <v>12</v>
      </c>
      <c r="C342" s="17" t="s">
        <v>218</v>
      </c>
      <c r="D342" s="17" t="s">
        <v>109</v>
      </c>
      <c r="E342" s="17" t="s">
        <v>110</v>
      </c>
      <c r="F342" s="18">
        <v>208.33</v>
      </c>
      <c r="G342" s="17" t="s">
        <v>160</v>
      </c>
      <c r="H342" s="17" t="s">
        <v>161</v>
      </c>
      <c r="I342" s="17" t="s">
        <v>156</v>
      </c>
      <c r="L342" t="str">
        <f t="shared" si="35"/>
        <v>200</v>
      </c>
      <c r="M342" t="str">
        <f t="shared" si="36"/>
        <v>Sales</v>
      </c>
      <c r="N342" s="5">
        <f t="shared" si="37"/>
        <v>45984</v>
      </c>
      <c r="O342" s="7" t="s">
        <v>256</v>
      </c>
      <c r="P342" t="str">
        <f t="shared" si="38"/>
        <v>DIISR - Small Business Services</v>
      </c>
      <c r="Q342" t="str">
        <f t="shared" si="39"/>
        <v>DIISR - Small Business Services - Project management &amp; implementation - branding workshop with your team</v>
      </c>
      <c r="R342" t="str">
        <f t="shared" si="40"/>
        <v>Yr Ref W08-143</v>
      </c>
      <c r="S342" s="6">
        <f t="shared" si="41"/>
        <v>208.33</v>
      </c>
    </row>
    <row r="343" spans="1:19" ht="10.9" customHeight="1" x14ac:dyDescent="0.2">
      <c r="A343" s="16">
        <v>45984</v>
      </c>
      <c r="B343" s="17" t="s">
        <v>12</v>
      </c>
      <c r="C343" s="17" t="s">
        <v>219</v>
      </c>
      <c r="D343" s="17" t="s">
        <v>109</v>
      </c>
      <c r="E343" s="17" t="s">
        <v>110</v>
      </c>
      <c r="F343" s="18">
        <v>500</v>
      </c>
      <c r="G343" s="17" t="s">
        <v>160</v>
      </c>
      <c r="H343" s="17" t="s">
        <v>161</v>
      </c>
      <c r="I343" s="17" t="s">
        <v>156</v>
      </c>
      <c r="L343" t="str">
        <f t="shared" si="35"/>
        <v>200</v>
      </c>
      <c r="M343" t="str">
        <f t="shared" si="36"/>
        <v>Sales</v>
      </c>
      <c r="N343" s="5">
        <f t="shared" si="37"/>
        <v>45984</v>
      </c>
      <c r="O343" s="7" t="s">
        <v>256</v>
      </c>
      <c r="P343" t="str">
        <f t="shared" si="38"/>
        <v>DIISR - Small Business Services</v>
      </c>
      <c r="Q343" t="str">
        <f t="shared" si="39"/>
        <v>DIISR - Small Business Services - Project management &amp; implementation - 'due diligence' stocktake of your project scope/schedule/implementation plan/outcome measures (hourly rate as agreed)</v>
      </c>
      <c r="R343" t="str">
        <f t="shared" si="40"/>
        <v>Yr Ref W08-143</v>
      </c>
      <c r="S343" s="6">
        <f t="shared" si="41"/>
        <v>500</v>
      </c>
    </row>
    <row r="344" spans="1:19" ht="10.9" customHeight="1" x14ac:dyDescent="0.2">
      <c r="A344" s="16">
        <v>45984</v>
      </c>
      <c r="B344" s="17" t="s">
        <v>62</v>
      </c>
      <c r="C344" s="17" t="s">
        <v>220</v>
      </c>
      <c r="D344" s="17" t="s">
        <v>111</v>
      </c>
      <c r="E344" s="17" t="s">
        <v>64</v>
      </c>
      <c r="F344" s="18">
        <v>208.33</v>
      </c>
      <c r="G344" s="17" t="s">
        <v>160</v>
      </c>
      <c r="H344" s="17" t="s">
        <v>161</v>
      </c>
      <c r="I344" s="17" t="s">
        <v>156</v>
      </c>
      <c r="L344" t="str">
        <f t="shared" si="35"/>
        <v>200</v>
      </c>
      <c r="M344" t="str">
        <f t="shared" si="36"/>
        <v>Sales</v>
      </c>
      <c r="N344" s="5">
        <f t="shared" si="37"/>
        <v>45984</v>
      </c>
      <c r="O344" s="7" t="s">
        <v>256</v>
      </c>
      <c r="P344" t="str">
        <f t="shared" si="38"/>
        <v>City Limousines</v>
      </c>
      <c r="Q344" t="str">
        <f t="shared" si="39"/>
        <v>City Limousines - Project management &amp; implementation - branding workshop with your team - follow up session</v>
      </c>
      <c r="R344" t="str">
        <f t="shared" si="40"/>
        <v>P/O 9711</v>
      </c>
      <c r="S344" s="6">
        <f t="shared" si="41"/>
        <v>208.33</v>
      </c>
    </row>
    <row r="345" spans="1:19" ht="10.9" customHeight="1" x14ac:dyDescent="0.2">
      <c r="A345" s="16">
        <v>45985</v>
      </c>
      <c r="B345" s="17" t="s">
        <v>65</v>
      </c>
      <c r="C345" s="17" t="s">
        <v>181</v>
      </c>
      <c r="D345" s="17"/>
      <c r="E345" s="17"/>
      <c r="F345" s="18">
        <v>15</v>
      </c>
      <c r="G345" s="17" t="s">
        <v>182</v>
      </c>
      <c r="H345" s="17" t="s">
        <v>183</v>
      </c>
      <c r="I345" s="17" t="s">
        <v>144</v>
      </c>
      <c r="L345" t="str">
        <f t="shared" si="35"/>
        <v>404</v>
      </c>
      <c r="M345" t="str">
        <f t="shared" si="36"/>
        <v>Bank Fees</v>
      </c>
      <c r="N345" s="5">
        <f t="shared" si="37"/>
        <v>45985</v>
      </c>
      <c r="O345" s="7" t="s">
        <v>256</v>
      </c>
      <c r="P345" t="str">
        <f t="shared" si="38"/>
        <v>Ridgeway Bank</v>
      </c>
      <c r="Q345" t="str">
        <f t="shared" si="39"/>
        <v>Ridgeway Bank - Bank fee</v>
      </c>
      <c r="R345" t="str">
        <f t="shared" si="40"/>
        <v/>
      </c>
      <c r="S345" s="6">
        <f t="shared" si="41"/>
        <v>15</v>
      </c>
    </row>
    <row r="346" spans="1:19" ht="10.9" customHeight="1" x14ac:dyDescent="0.2">
      <c r="A346" s="16">
        <v>45986</v>
      </c>
      <c r="B346" s="17" t="s">
        <v>71</v>
      </c>
      <c r="C346" s="17" t="s">
        <v>71</v>
      </c>
      <c r="D346" s="17" t="s">
        <v>73</v>
      </c>
      <c r="E346" s="17" t="s">
        <v>73</v>
      </c>
      <c r="F346" s="18">
        <v>-9.39</v>
      </c>
      <c r="G346" s="17" t="s">
        <v>148</v>
      </c>
      <c r="H346" s="17" t="s">
        <v>149</v>
      </c>
      <c r="I346" s="17" t="s">
        <v>15</v>
      </c>
      <c r="L346" t="str">
        <f t="shared" si="35"/>
        <v>820</v>
      </c>
      <c r="M346" t="str">
        <f t="shared" si="36"/>
        <v>VAT</v>
      </c>
      <c r="N346" s="5">
        <f t="shared" si="37"/>
        <v>45986</v>
      </c>
      <c r="O346" s="7" t="s">
        <v>256</v>
      </c>
      <c r="P346" t="str">
        <f t="shared" si="38"/>
        <v>Xero</v>
      </c>
      <c r="Q346" t="str">
        <f t="shared" si="39"/>
        <v>Xero</v>
      </c>
      <c r="R346" t="str">
        <f t="shared" si="40"/>
        <v>RPT402-1</v>
      </c>
      <c r="S346" s="6">
        <f t="shared" si="41"/>
        <v>-9.39</v>
      </c>
    </row>
    <row r="347" spans="1:19" ht="10.9" customHeight="1" x14ac:dyDescent="0.2">
      <c r="A347" s="16">
        <v>45986</v>
      </c>
      <c r="B347" s="17" t="s">
        <v>71</v>
      </c>
      <c r="C347" s="17" t="s">
        <v>185</v>
      </c>
      <c r="D347" s="17" t="s">
        <v>73</v>
      </c>
      <c r="E347" s="17" t="s">
        <v>73</v>
      </c>
      <c r="F347" s="18">
        <v>46.96</v>
      </c>
      <c r="G347" s="17" t="s">
        <v>186</v>
      </c>
      <c r="H347" s="17" t="s">
        <v>187</v>
      </c>
      <c r="I347" s="17" t="s">
        <v>144</v>
      </c>
      <c r="L347" t="str">
        <f t="shared" si="35"/>
        <v>401</v>
      </c>
      <c r="M347" t="str">
        <f t="shared" si="36"/>
        <v>Audit &amp; Accountancy fees</v>
      </c>
      <c r="N347" s="5">
        <f t="shared" si="37"/>
        <v>45986</v>
      </c>
      <c r="O347" s="7" t="s">
        <v>256</v>
      </c>
      <c r="P347" t="str">
        <f t="shared" si="38"/>
        <v>Xero</v>
      </c>
      <c r="Q347" t="str">
        <f t="shared" si="39"/>
        <v>Xero - Monthly subscription</v>
      </c>
      <c r="R347" t="str">
        <f t="shared" si="40"/>
        <v>RPT402-1</v>
      </c>
      <c r="S347" s="6">
        <f t="shared" si="41"/>
        <v>46.96</v>
      </c>
    </row>
    <row r="348" spans="1:19" ht="10.9" customHeight="1" x14ac:dyDescent="0.2">
      <c r="A348" s="16">
        <v>45989</v>
      </c>
      <c r="B348" s="17" t="s">
        <v>62</v>
      </c>
      <c r="C348" s="17" t="s">
        <v>221</v>
      </c>
      <c r="D348" s="17" t="s">
        <v>113</v>
      </c>
      <c r="E348" s="17" t="s">
        <v>114</v>
      </c>
      <c r="F348" s="18">
        <v>16.62</v>
      </c>
      <c r="G348" s="17" t="s">
        <v>160</v>
      </c>
      <c r="H348" s="17" t="s">
        <v>161</v>
      </c>
      <c r="I348" s="17" t="s">
        <v>156</v>
      </c>
      <c r="L348" t="str">
        <f t="shared" si="35"/>
        <v>200</v>
      </c>
      <c r="M348" t="str">
        <f t="shared" si="36"/>
        <v>Sales</v>
      </c>
      <c r="N348" s="5">
        <f t="shared" si="37"/>
        <v>45989</v>
      </c>
      <c r="O348" s="7" t="s">
        <v>256</v>
      </c>
      <c r="P348" t="str">
        <f t="shared" si="38"/>
        <v>City Limousines</v>
      </c>
      <c r="Q348" t="str">
        <f t="shared" si="39"/>
        <v>City Limousines - Fish out of Water: Finding Your Brand'</v>
      </c>
      <c r="R348" t="str">
        <f t="shared" si="40"/>
        <v>Book</v>
      </c>
      <c r="S348" s="6">
        <f t="shared" si="41"/>
        <v>16.62</v>
      </c>
    </row>
    <row r="349" spans="1:19" ht="10.9" customHeight="1" x14ac:dyDescent="0.2">
      <c r="A349" s="16">
        <v>45989</v>
      </c>
      <c r="B349" s="17" t="s">
        <v>62</v>
      </c>
      <c r="C349" s="17" t="s">
        <v>62</v>
      </c>
      <c r="D349" s="17" t="s">
        <v>113</v>
      </c>
      <c r="E349" s="17" t="s">
        <v>114</v>
      </c>
      <c r="F349" s="18">
        <v>3.33</v>
      </c>
      <c r="G349" s="17" t="s">
        <v>148</v>
      </c>
      <c r="H349" s="17" t="s">
        <v>149</v>
      </c>
      <c r="I349" s="17" t="s">
        <v>15</v>
      </c>
      <c r="L349" t="str">
        <f t="shared" si="35"/>
        <v>820</v>
      </c>
      <c r="M349" t="str">
        <f t="shared" si="36"/>
        <v>VAT</v>
      </c>
      <c r="N349" s="5">
        <f t="shared" si="37"/>
        <v>45989</v>
      </c>
      <c r="O349" s="7" t="s">
        <v>256</v>
      </c>
      <c r="P349" t="str">
        <f t="shared" si="38"/>
        <v>City Limousines</v>
      </c>
      <c r="Q349" t="str">
        <f t="shared" si="39"/>
        <v>City Limousines</v>
      </c>
      <c r="R349" t="str">
        <f t="shared" si="40"/>
        <v>Book</v>
      </c>
      <c r="S349" s="6">
        <f t="shared" si="41"/>
        <v>3.33</v>
      </c>
    </row>
    <row r="350" spans="1:19" ht="10.9" customHeight="1" x14ac:dyDescent="0.2">
      <c r="A350" s="16">
        <v>45993</v>
      </c>
      <c r="B350" s="17" t="s">
        <v>115</v>
      </c>
      <c r="C350" s="17" t="s">
        <v>115</v>
      </c>
      <c r="D350" s="17" t="s">
        <v>116</v>
      </c>
      <c r="E350" s="17" t="s">
        <v>116</v>
      </c>
      <c r="F350" s="18">
        <v>-333.33</v>
      </c>
      <c r="G350" s="17" t="s">
        <v>148</v>
      </c>
      <c r="H350" s="17" t="s">
        <v>149</v>
      </c>
      <c r="I350" s="17" t="s">
        <v>15</v>
      </c>
      <c r="L350" t="str">
        <f t="shared" si="35"/>
        <v>820</v>
      </c>
      <c r="M350" t="str">
        <f t="shared" si="36"/>
        <v>VAT</v>
      </c>
      <c r="N350" s="5">
        <f t="shared" si="37"/>
        <v>45993</v>
      </c>
      <c r="O350" s="7" t="s">
        <v>256</v>
      </c>
      <c r="P350" t="str">
        <f t="shared" si="38"/>
        <v>SMART Agency</v>
      </c>
      <c r="Q350" t="str">
        <f t="shared" si="39"/>
        <v>SMART Agency</v>
      </c>
      <c r="R350" t="str">
        <f t="shared" si="40"/>
        <v>SM0195</v>
      </c>
      <c r="S350" s="6">
        <f t="shared" si="41"/>
        <v>-333.33</v>
      </c>
    </row>
    <row r="351" spans="1:19" ht="10.9" customHeight="1" x14ac:dyDescent="0.2">
      <c r="A351" s="16">
        <v>45993</v>
      </c>
      <c r="B351" s="17" t="s">
        <v>115</v>
      </c>
      <c r="C351" s="17" t="s">
        <v>222</v>
      </c>
      <c r="D351" s="17" t="s">
        <v>116</v>
      </c>
      <c r="E351" s="17" t="s">
        <v>116</v>
      </c>
      <c r="F351" s="18">
        <v>1666.67</v>
      </c>
      <c r="G351" s="17" t="s">
        <v>223</v>
      </c>
      <c r="H351" s="17" t="s">
        <v>224</v>
      </c>
      <c r="I351" s="17" t="s">
        <v>144</v>
      </c>
      <c r="L351" t="str">
        <f t="shared" si="35"/>
        <v>400</v>
      </c>
      <c r="M351" t="str">
        <f t="shared" si="36"/>
        <v>Advertising &amp; Marketing</v>
      </c>
      <c r="N351" s="5">
        <f t="shared" si="37"/>
        <v>45993</v>
      </c>
      <c r="O351" s="7" t="s">
        <v>256</v>
      </c>
      <c r="P351" t="str">
        <f t="shared" si="38"/>
        <v>SMART Agency</v>
      </c>
      <c r="Q351" t="str">
        <f t="shared" si="39"/>
        <v>SMART Agency - Design concepts for Oaktown Business Leader ad series</v>
      </c>
      <c r="R351" t="str">
        <f t="shared" si="40"/>
        <v>SM0195</v>
      </c>
      <c r="S351" s="6">
        <f t="shared" si="41"/>
        <v>1666.67</v>
      </c>
    </row>
    <row r="352" spans="1:19" ht="10.9" customHeight="1" x14ac:dyDescent="0.2">
      <c r="A352" s="16">
        <v>45999</v>
      </c>
      <c r="B352" s="17" t="s">
        <v>91</v>
      </c>
      <c r="C352" s="17" t="s">
        <v>195</v>
      </c>
      <c r="D352" s="17" t="s">
        <v>92</v>
      </c>
      <c r="E352" s="17" t="s">
        <v>92</v>
      </c>
      <c r="F352" s="18">
        <v>49.62</v>
      </c>
      <c r="G352" s="17" t="s">
        <v>146</v>
      </c>
      <c r="H352" s="17" t="s">
        <v>147</v>
      </c>
      <c r="I352" s="17" t="s">
        <v>144</v>
      </c>
      <c r="L352" t="str">
        <f t="shared" si="35"/>
        <v>429</v>
      </c>
      <c r="M352" t="str">
        <f t="shared" si="36"/>
        <v>General Expenses</v>
      </c>
      <c r="N352" s="5">
        <f t="shared" si="37"/>
        <v>45999</v>
      </c>
      <c r="O352" s="7" t="s">
        <v>256</v>
      </c>
      <c r="P352" t="str">
        <f t="shared" si="38"/>
        <v>Swanston Security</v>
      </c>
      <c r="Q352" t="str">
        <f t="shared" si="39"/>
        <v>Swanston Security - Our share building doorman/security</v>
      </c>
      <c r="R352" t="str">
        <f t="shared" si="40"/>
        <v>RPT429-1</v>
      </c>
      <c r="S352" s="6">
        <f t="shared" si="41"/>
        <v>49.62</v>
      </c>
    </row>
    <row r="353" spans="1:19" ht="10.9" customHeight="1" x14ac:dyDescent="0.2">
      <c r="A353" s="16">
        <v>45999</v>
      </c>
      <c r="B353" s="17" t="s">
        <v>91</v>
      </c>
      <c r="C353" s="17" t="s">
        <v>91</v>
      </c>
      <c r="D353" s="17" t="s">
        <v>92</v>
      </c>
      <c r="E353" s="17" t="s">
        <v>92</v>
      </c>
      <c r="F353" s="18">
        <v>-9.92</v>
      </c>
      <c r="G353" s="17" t="s">
        <v>148</v>
      </c>
      <c r="H353" s="17" t="s">
        <v>149</v>
      </c>
      <c r="I353" s="17" t="s">
        <v>15</v>
      </c>
      <c r="L353" t="str">
        <f t="shared" si="35"/>
        <v>820</v>
      </c>
      <c r="M353" t="str">
        <f t="shared" si="36"/>
        <v>VAT</v>
      </c>
      <c r="N353" s="5">
        <f t="shared" si="37"/>
        <v>45999</v>
      </c>
      <c r="O353" s="7" t="s">
        <v>256</v>
      </c>
      <c r="P353" t="str">
        <f t="shared" si="38"/>
        <v>Swanston Security</v>
      </c>
      <c r="Q353" t="str">
        <f t="shared" si="39"/>
        <v>Swanston Security</v>
      </c>
      <c r="R353" t="str">
        <f t="shared" si="40"/>
        <v>RPT429-1</v>
      </c>
      <c r="S353" s="6">
        <f t="shared" si="41"/>
        <v>-9.92</v>
      </c>
    </row>
    <row r="354" spans="1:19" ht="10.9" customHeight="1" x14ac:dyDescent="0.2">
      <c r="A354" s="16">
        <v>46000</v>
      </c>
      <c r="B354" s="17" t="s">
        <v>42</v>
      </c>
      <c r="C354" s="17" t="s">
        <v>42</v>
      </c>
      <c r="D354" s="17" t="s">
        <v>43</v>
      </c>
      <c r="E354" s="17" t="s">
        <v>43</v>
      </c>
      <c r="F354" s="18">
        <v>-196.87</v>
      </c>
      <c r="G354" s="17" t="s">
        <v>148</v>
      </c>
      <c r="H354" s="17" t="s">
        <v>149</v>
      </c>
      <c r="I354" s="17" t="s">
        <v>15</v>
      </c>
      <c r="L354" t="str">
        <f t="shared" si="35"/>
        <v>820</v>
      </c>
      <c r="M354" t="str">
        <f t="shared" si="36"/>
        <v>VAT</v>
      </c>
      <c r="N354" s="5">
        <f t="shared" si="37"/>
        <v>46000</v>
      </c>
      <c r="O354" s="7" t="s">
        <v>256</v>
      </c>
      <c r="P354" t="str">
        <f t="shared" si="38"/>
        <v>Truxton Property Management</v>
      </c>
      <c r="Q354" t="str">
        <f t="shared" si="39"/>
        <v>Truxton Property Management</v>
      </c>
      <c r="R354" t="str">
        <f t="shared" si="40"/>
        <v>RPT469-1</v>
      </c>
      <c r="S354" s="6">
        <f t="shared" si="41"/>
        <v>-196.87</v>
      </c>
    </row>
    <row r="355" spans="1:19" ht="10.9" customHeight="1" x14ac:dyDescent="0.2">
      <c r="A355" s="16">
        <v>46000</v>
      </c>
      <c r="B355" s="17" t="s">
        <v>42</v>
      </c>
      <c r="C355" s="17" t="s">
        <v>167</v>
      </c>
      <c r="D355" s="17" t="s">
        <v>43</v>
      </c>
      <c r="E355" s="17" t="s">
        <v>43</v>
      </c>
      <c r="F355" s="18">
        <v>984.38</v>
      </c>
      <c r="G355" s="17" t="s">
        <v>168</v>
      </c>
      <c r="H355" s="17" t="s">
        <v>169</v>
      </c>
      <c r="I355" s="17" t="s">
        <v>144</v>
      </c>
      <c r="L355" t="str">
        <f t="shared" si="35"/>
        <v>469</v>
      </c>
      <c r="M355" t="str">
        <f t="shared" si="36"/>
        <v>Rent</v>
      </c>
      <c r="N355" s="5">
        <f t="shared" si="37"/>
        <v>46000</v>
      </c>
      <c r="O355" s="7" t="s">
        <v>256</v>
      </c>
      <c r="P355" t="str">
        <f t="shared" si="38"/>
        <v>Truxton Property Management</v>
      </c>
      <c r="Q355" t="str">
        <f t="shared" si="39"/>
        <v>Truxton Property Management - Monthly rent in advance</v>
      </c>
      <c r="R355" t="str">
        <f t="shared" si="40"/>
        <v>RPT469-1</v>
      </c>
      <c r="S355" s="6">
        <f t="shared" si="41"/>
        <v>984.38</v>
      </c>
    </row>
    <row r="356" spans="1:19" ht="10.9" customHeight="1" x14ac:dyDescent="0.2">
      <c r="A356" s="16">
        <v>46000</v>
      </c>
      <c r="B356" s="17"/>
      <c r="C356" s="17" t="s">
        <v>225</v>
      </c>
      <c r="D356" s="17"/>
      <c r="E356" s="17" t="s">
        <v>226</v>
      </c>
      <c r="F356" s="18">
        <v>2569</v>
      </c>
      <c r="G356" s="17" t="s">
        <v>227</v>
      </c>
      <c r="H356" s="17" t="s">
        <v>228</v>
      </c>
      <c r="I356" s="17" t="s">
        <v>19</v>
      </c>
      <c r="L356" t="str">
        <f t="shared" si="35"/>
        <v>710</v>
      </c>
      <c r="M356" t="str">
        <f t="shared" si="36"/>
        <v>Office Equipment</v>
      </c>
      <c r="N356" s="5">
        <f t="shared" si="37"/>
        <v>46000</v>
      </c>
      <c r="O356" s="7" t="s">
        <v>256</v>
      </c>
      <c r="P356">
        <f t="shared" si="38"/>
        <v>0</v>
      </c>
      <c r="Q356" t="str">
        <f t="shared" si="39"/>
        <v>Coded incorrectly Office Equipment should be Computer Equipment - Coded incorrectly Computer Equipment should be Office Equipment</v>
      </c>
      <c r="R356" t="str">
        <f t="shared" si="40"/>
        <v>#423</v>
      </c>
      <c r="S356" s="6">
        <f t="shared" si="41"/>
        <v>2569</v>
      </c>
    </row>
    <row r="357" spans="1:19" ht="10.9" customHeight="1" x14ac:dyDescent="0.2">
      <c r="A357" s="16">
        <v>46000</v>
      </c>
      <c r="B357" s="17"/>
      <c r="C357" s="17" t="s">
        <v>229</v>
      </c>
      <c r="D357" s="17"/>
      <c r="E357" s="17" t="s">
        <v>226</v>
      </c>
      <c r="F357" s="18">
        <v>-2569</v>
      </c>
      <c r="G357" s="17" t="s">
        <v>174</v>
      </c>
      <c r="H357" s="17" t="s">
        <v>175</v>
      </c>
      <c r="I357" s="17" t="s">
        <v>19</v>
      </c>
      <c r="L357" t="str">
        <f t="shared" si="35"/>
        <v>720</v>
      </c>
      <c r="M357" t="str">
        <f t="shared" si="36"/>
        <v>Computer Equipment</v>
      </c>
      <c r="N357" s="5">
        <f t="shared" si="37"/>
        <v>46000</v>
      </c>
      <c r="O357" s="7" t="s">
        <v>256</v>
      </c>
      <c r="P357">
        <f t="shared" si="38"/>
        <v>0</v>
      </c>
      <c r="Q357" t="str">
        <f t="shared" si="39"/>
        <v>Coded incorrectly Office Equipment should be Computer Equipment - Coded incorrectly Office Equipment should be Computer Equipment</v>
      </c>
      <c r="R357" t="str">
        <f t="shared" si="40"/>
        <v>#423</v>
      </c>
      <c r="S357" s="6">
        <f t="shared" si="41"/>
        <v>-2569</v>
      </c>
    </row>
    <row r="358" spans="1:19" ht="10.9" customHeight="1" x14ac:dyDescent="0.2">
      <c r="A358" s="16">
        <v>46002</v>
      </c>
      <c r="B358" s="17" t="s">
        <v>25</v>
      </c>
      <c r="C358" s="17" t="s">
        <v>230</v>
      </c>
      <c r="D358" s="17" t="s">
        <v>117</v>
      </c>
      <c r="E358" s="17" t="s">
        <v>118</v>
      </c>
      <c r="F358" s="18">
        <v>5156.25</v>
      </c>
      <c r="G358" s="17" t="s">
        <v>160</v>
      </c>
      <c r="H358" s="17" t="s">
        <v>161</v>
      </c>
      <c r="I358" s="17" t="s">
        <v>156</v>
      </c>
      <c r="L358" t="str">
        <f t="shared" si="35"/>
        <v>200</v>
      </c>
      <c r="M358" t="str">
        <f t="shared" si="36"/>
        <v>Sales</v>
      </c>
      <c r="N358" s="5">
        <f t="shared" si="37"/>
        <v>46002</v>
      </c>
      <c r="O358" s="7" t="s">
        <v>256</v>
      </c>
      <c r="P358" t="str">
        <f t="shared" si="38"/>
        <v>Ridgeway University</v>
      </c>
      <c r="Q358" t="str">
        <f t="shared" si="39"/>
        <v>Ridgeway University - Onsite project management for CRM Project 3 days/week</v>
      </c>
      <c r="R358" t="str">
        <f t="shared" si="40"/>
        <v>P/O CRM08-12</v>
      </c>
      <c r="S358" s="6">
        <f t="shared" si="41"/>
        <v>5156.25</v>
      </c>
    </row>
    <row r="359" spans="1:19" ht="10.9" customHeight="1" x14ac:dyDescent="0.2">
      <c r="A359" s="16">
        <v>46002</v>
      </c>
      <c r="B359" s="17" t="s">
        <v>28</v>
      </c>
      <c r="C359" s="17" t="s">
        <v>162</v>
      </c>
      <c r="D359" s="17" t="s">
        <v>29</v>
      </c>
      <c r="E359" s="17" t="s">
        <v>29</v>
      </c>
      <c r="F359" s="18">
        <v>103.43</v>
      </c>
      <c r="G359" s="17" t="s">
        <v>163</v>
      </c>
      <c r="H359" s="17" t="s">
        <v>164</v>
      </c>
      <c r="I359" s="17" t="s">
        <v>144</v>
      </c>
      <c r="L359" t="str">
        <f t="shared" si="35"/>
        <v>445</v>
      </c>
      <c r="M359" t="str">
        <f t="shared" si="36"/>
        <v>Light, Power, Heating</v>
      </c>
      <c r="N359" s="5">
        <f t="shared" si="37"/>
        <v>46002</v>
      </c>
      <c r="O359" s="7" t="s">
        <v>256</v>
      </c>
      <c r="P359" t="str">
        <f t="shared" si="38"/>
        <v>PowerDirect</v>
      </c>
      <c r="Q359" t="str">
        <f t="shared" si="39"/>
        <v>PowerDirect - Monthly electricity</v>
      </c>
      <c r="R359" t="str">
        <f t="shared" si="40"/>
        <v>RPT445-1</v>
      </c>
      <c r="S359" s="6">
        <f t="shared" si="41"/>
        <v>103.43</v>
      </c>
    </row>
    <row r="360" spans="1:19" ht="10.9" customHeight="1" x14ac:dyDescent="0.2">
      <c r="A360" s="16">
        <v>46002</v>
      </c>
      <c r="B360" s="17" t="s">
        <v>28</v>
      </c>
      <c r="C360" s="17" t="s">
        <v>28</v>
      </c>
      <c r="D360" s="17" t="s">
        <v>29</v>
      </c>
      <c r="E360" s="17" t="s">
        <v>29</v>
      </c>
      <c r="F360" s="18">
        <v>-5.17</v>
      </c>
      <c r="G360" s="17" t="s">
        <v>148</v>
      </c>
      <c r="H360" s="17" t="s">
        <v>149</v>
      </c>
      <c r="I360" s="17" t="s">
        <v>15</v>
      </c>
      <c r="L360" t="str">
        <f t="shared" si="35"/>
        <v>820</v>
      </c>
      <c r="M360" t="str">
        <f t="shared" si="36"/>
        <v>VAT</v>
      </c>
      <c r="N360" s="5">
        <f t="shared" si="37"/>
        <v>46002</v>
      </c>
      <c r="O360" s="7" t="s">
        <v>256</v>
      </c>
      <c r="P360" t="str">
        <f t="shared" si="38"/>
        <v>PowerDirect</v>
      </c>
      <c r="Q360" t="str">
        <f t="shared" si="39"/>
        <v>PowerDirect</v>
      </c>
      <c r="R360" t="str">
        <f t="shared" si="40"/>
        <v>RPT445-1</v>
      </c>
      <c r="S360" s="6">
        <f t="shared" si="41"/>
        <v>-5.17</v>
      </c>
    </row>
    <row r="361" spans="1:19" ht="10.9" customHeight="1" x14ac:dyDescent="0.2">
      <c r="A361" s="16">
        <v>46002</v>
      </c>
      <c r="B361" s="17" t="s">
        <v>25</v>
      </c>
      <c r="C361" s="17" t="s">
        <v>25</v>
      </c>
      <c r="D361" s="17" t="s">
        <v>117</v>
      </c>
      <c r="E361" s="17" t="s">
        <v>118</v>
      </c>
      <c r="F361" s="18">
        <v>1031.25</v>
      </c>
      <c r="G361" s="17" t="s">
        <v>148</v>
      </c>
      <c r="H361" s="17" t="s">
        <v>149</v>
      </c>
      <c r="I361" s="17" t="s">
        <v>15</v>
      </c>
      <c r="L361" t="str">
        <f t="shared" si="35"/>
        <v>820</v>
      </c>
      <c r="M361" t="str">
        <f t="shared" si="36"/>
        <v>VAT</v>
      </c>
      <c r="N361" s="5">
        <f t="shared" si="37"/>
        <v>46002</v>
      </c>
      <c r="O361" s="7" t="s">
        <v>256</v>
      </c>
      <c r="P361" t="str">
        <f t="shared" si="38"/>
        <v>Ridgeway University</v>
      </c>
      <c r="Q361" t="str">
        <f t="shared" si="39"/>
        <v>Ridgeway University</v>
      </c>
      <c r="R361" t="str">
        <f t="shared" si="40"/>
        <v>P/O CRM08-12</v>
      </c>
      <c r="S361" s="6">
        <f t="shared" si="41"/>
        <v>1031.25</v>
      </c>
    </row>
    <row r="362" spans="1:19" ht="10.9" customHeight="1" x14ac:dyDescent="0.2">
      <c r="A362" s="16">
        <v>46003</v>
      </c>
      <c r="B362" s="17" t="s">
        <v>119</v>
      </c>
      <c r="C362" s="17" t="s">
        <v>119</v>
      </c>
      <c r="D362" s="17" t="s">
        <v>120</v>
      </c>
      <c r="E362" s="17" t="s">
        <v>85</v>
      </c>
      <c r="F362" s="18">
        <v>83.33</v>
      </c>
      <c r="G362" s="17" t="s">
        <v>148</v>
      </c>
      <c r="H362" s="17" t="s">
        <v>149</v>
      </c>
      <c r="I362" s="17" t="s">
        <v>15</v>
      </c>
      <c r="L362" t="str">
        <f t="shared" si="35"/>
        <v>820</v>
      </c>
      <c r="M362" t="str">
        <f t="shared" si="36"/>
        <v>VAT</v>
      </c>
      <c r="N362" s="5">
        <f t="shared" si="37"/>
        <v>46003</v>
      </c>
      <c r="O362" s="7" t="s">
        <v>256</v>
      </c>
      <c r="P362" t="str">
        <f t="shared" si="38"/>
        <v>Boom FM</v>
      </c>
      <c r="Q362" t="str">
        <f t="shared" si="39"/>
        <v>Boom FM</v>
      </c>
      <c r="R362" t="str">
        <f t="shared" si="40"/>
        <v>Training</v>
      </c>
      <c r="S362" s="6">
        <f t="shared" si="41"/>
        <v>83.33</v>
      </c>
    </row>
    <row r="363" spans="1:19" ht="10.9" customHeight="1" x14ac:dyDescent="0.2">
      <c r="A363" s="16">
        <v>46003</v>
      </c>
      <c r="B363" s="17" t="s">
        <v>119</v>
      </c>
      <c r="C363" s="17" t="s">
        <v>231</v>
      </c>
      <c r="D363" s="17" t="s">
        <v>120</v>
      </c>
      <c r="E363" s="17" t="s">
        <v>85</v>
      </c>
      <c r="F363" s="18">
        <v>416.67</v>
      </c>
      <c r="G363" s="17" t="s">
        <v>160</v>
      </c>
      <c r="H363" s="17" t="s">
        <v>161</v>
      </c>
      <c r="I363" s="17" t="s">
        <v>156</v>
      </c>
      <c r="L363" t="str">
        <f t="shared" si="35"/>
        <v>200</v>
      </c>
      <c r="M363" t="str">
        <f t="shared" si="36"/>
        <v>Sales</v>
      </c>
      <c r="N363" s="5">
        <f t="shared" si="37"/>
        <v>46003</v>
      </c>
      <c r="O363" s="7" t="s">
        <v>256</v>
      </c>
      <c r="P363" t="str">
        <f t="shared" si="38"/>
        <v>Boom FM</v>
      </c>
      <c r="Q363" t="str">
        <f t="shared" si="39"/>
        <v>Boom FM - Half day training - Microsoft Office</v>
      </c>
      <c r="R363" t="str">
        <f t="shared" si="40"/>
        <v>Training</v>
      </c>
      <c r="S363" s="6">
        <f t="shared" si="41"/>
        <v>416.67</v>
      </c>
    </row>
    <row r="364" spans="1:19" ht="10.9" customHeight="1" x14ac:dyDescent="0.2">
      <c r="A364" s="16">
        <v>46004</v>
      </c>
      <c r="B364" s="17" t="s">
        <v>45</v>
      </c>
      <c r="C364" s="17" t="s">
        <v>45</v>
      </c>
      <c r="D364" s="17" t="s">
        <v>46</v>
      </c>
      <c r="E364" s="17" t="s">
        <v>46</v>
      </c>
      <c r="F364" s="18">
        <v>-8.58</v>
      </c>
      <c r="G364" s="17" t="s">
        <v>148</v>
      </c>
      <c r="H364" s="17" t="s">
        <v>149</v>
      </c>
      <c r="I364" s="17" t="s">
        <v>15</v>
      </c>
      <c r="L364" t="str">
        <f t="shared" si="35"/>
        <v>820</v>
      </c>
      <c r="M364" t="str">
        <f t="shared" si="36"/>
        <v>VAT</v>
      </c>
      <c r="N364" s="5">
        <f t="shared" si="37"/>
        <v>46004</v>
      </c>
      <c r="O364" s="7" t="s">
        <v>256</v>
      </c>
      <c r="P364" t="str">
        <f t="shared" si="38"/>
        <v>Net Connect</v>
      </c>
      <c r="Q364" t="str">
        <f t="shared" si="39"/>
        <v>Net Connect</v>
      </c>
      <c r="R364" t="str">
        <f t="shared" si="40"/>
        <v>RPT489-1</v>
      </c>
      <c r="S364" s="6">
        <f t="shared" si="41"/>
        <v>-8.58</v>
      </c>
    </row>
    <row r="365" spans="1:19" ht="10.9" customHeight="1" x14ac:dyDescent="0.2">
      <c r="A365" s="16">
        <v>46004</v>
      </c>
      <c r="B365" s="17" t="s">
        <v>45</v>
      </c>
      <c r="C365" s="17" t="s">
        <v>170</v>
      </c>
      <c r="D365" s="17" t="s">
        <v>46</v>
      </c>
      <c r="E365" s="17" t="s">
        <v>46</v>
      </c>
      <c r="F365" s="18">
        <v>42.92</v>
      </c>
      <c r="G365" s="17" t="s">
        <v>171</v>
      </c>
      <c r="H365" s="17" t="s">
        <v>172</v>
      </c>
      <c r="I365" s="17" t="s">
        <v>144</v>
      </c>
      <c r="L365" t="str">
        <f t="shared" si="35"/>
        <v>489</v>
      </c>
      <c r="M365" t="str">
        <f t="shared" si="36"/>
        <v>Telephone &amp; Internet</v>
      </c>
      <c r="N365" s="5">
        <f t="shared" si="37"/>
        <v>46004</v>
      </c>
      <c r="O365" s="7" t="s">
        <v>256</v>
      </c>
      <c r="P365" t="str">
        <f t="shared" si="38"/>
        <v>Net Connect</v>
      </c>
      <c r="Q365" t="str">
        <f t="shared" si="39"/>
        <v>Net Connect - Cable internet</v>
      </c>
      <c r="R365" t="str">
        <f t="shared" si="40"/>
        <v>RPT489-1</v>
      </c>
      <c r="S365" s="6">
        <f t="shared" si="41"/>
        <v>42.92</v>
      </c>
    </row>
    <row r="366" spans="1:19" ht="10.9" customHeight="1" x14ac:dyDescent="0.2">
      <c r="A366" s="16">
        <v>46005</v>
      </c>
      <c r="B366" s="17" t="s">
        <v>121</v>
      </c>
      <c r="C366" s="17" t="s">
        <v>121</v>
      </c>
      <c r="D366" s="17" t="s">
        <v>122</v>
      </c>
      <c r="E366" s="17" t="s">
        <v>123</v>
      </c>
      <c r="F366" s="18">
        <v>234.54</v>
      </c>
      <c r="G366" s="17" t="s">
        <v>148</v>
      </c>
      <c r="H366" s="17" t="s">
        <v>149</v>
      </c>
      <c r="I366" s="17" t="s">
        <v>15</v>
      </c>
      <c r="L366" t="str">
        <f t="shared" si="35"/>
        <v>820</v>
      </c>
      <c r="M366" t="str">
        <f t="shared" si="36"/>
        <v>VAT</v>
      </c>
      <c r="N366" s="5">
        <f t="shared" si="37"/>
        <v>46005</v>
      </c>
      <c r="O366" s="7" t="s">
        <v>256</v>
      </c>
      <c r="P366" t="str">
        <f t="shared" si="38"/>
        <v>Petrie McLoud Watson &amp; Associates</v>
      </c>
      <c r="Q366" t="str">
        <f t="shared" si="39"/>
        <v>Petrie McLoud Watson &amp; Associates</v>
      </c>
      <c r="R366" t="str">
        <f t="shared" si="40"/>
        <v>Portal Proj</v>
      </c>
      <c r="S366" s="6">
        <f t="shared" si="41"/>
        <v>234.54</v>
      </c>
    </row>
    <row r="367" spans="1:19" ht="10.9" customHeight="1" x14ac:dyDescent="0.2">
      <c r="A367" s="16">
        <v>46005</v>
      </c>
      <c r="B367" s="17" t="s">
        <v>121</v>
      </c>
      <c r="C367" s="17" t="s">
        <v>232</v>
      </c>
      <c r="D367" s="17" t="s">
        <v>122</v>
      </c>
      <c r="E367" s="17" t="s">
        <v>123</v>
      </c>
      <c r="F367" s="18">
        <v>1172.71</v>
      </c>
      <c r="G367" s="17" t="s">
        <v>160</v>
      </c>
      <c r="H367" s="17" t="s">
        <v>161</v>
      </c>
      <c r="I367" s="17" t="s">
        <v>156</v>
      </c>
      <c r="L367" t="str">
        <f t="shared" si="35"/>
        <v>200</v>
      </c>
      <c r="M367" t="str">
        <f t="shared" si="36"/>
        <v>Sales</v>
      </c>
      <c r="N367" s="5">
        <f t="shared" si="37"/>
        <v>46005</v>
      </c>
      <c r="O367" s="7" t="s">
        <v>256</v>
      </c>
      <c r="P367" t="str">
        <f t="shared" si="38"/>
        <v>Petrie McLoud Watson &amp; Associates</v>
      </c>
      <c r="Q367" t="str">
        <f t="shared" si="39"/>
        <v>Petrie McLoud Watson &amp; Associates - Development work - developer onsite</v>
      </c>
      <c r="R367" t="str">
        <f t="shared" si="40"/>
        <v>Portal Proj</v>
      </c>
      <c r="S367" s="6">
        <f t="shared" si="41"/>
        <v>1172.71</v>
      </c>
    </row>
    <row r="368" spans="1:19" ht="10.9" customHeight="1" x14ac:dyDescent="0.2">
      <c r="A368" s="16">
        <v>46006</v>
      </c>
      <c r="B368" s="17" t="s">
        <v>119</v>
      </c>
      <c r="C368" s="17" t="s">
        <v>233</v>
      </c>
      <c r="D368" s="17" t="s">
        <v>124</v>
      </c>
      <c r="E368" s="17" t="s">
        <v>85</v>
      </c>
      <c r="F368" s="18">
        <v>416.67</v>
      </c>
      <c r="G368" s="17" t="s">
        <v>160</v>
      </c>
      <c r="H368" s="17" t="s">
        <v>161</v>
      </c>
      <c r="I368" s="17" t="s">
        <v>156</v>
      </c>
      <c r="L368" t="str">
        <f t="shared" si="35"/>
        <v>200</v>
      </c>
      <c r="M368" t="str">
        <f t="shared" si="36"/>
        <v>Sales</v>
      </c>
      <c r="N368" s="5">
        <f t="shared" si="37"/>
        <v>46006</v>
      </c>
      <c r="O368" s="7" t="s">
        <v>256</v>
      </c>
      <c r="P368" t="str">
        <f t="shared" si="38"/>
        <v>Boom FM</v>
      </c>
      <c r="Q368" t="str">
        <f t="shared" si="39"/>
        <v>Boom FM - Half day training - Microsoft Office - operations staff (Session 2)</v>
      </c>
      <c r="R368" t="str">
        <f t="shared" si="40"/>
        <v>Training</v>
      </c>
      <c r="S368" s="6">
        <f t="shared" si="41"/>
        <v>416.67</v>
      </c>
    </row>
    <row r="369" spans="1:19" ht="10.9" customHeight="1" x14ac:dyDescent="0.2">
      <c r="A369" s="16">
        <v>46006</v>
      </c>
      <c r="B369" s="17" t="s">
        <v>119</v>
      </c>
      <c r="C369" s="17" t="s">
        <v>234</v>
      </c>
      <c r="D369" s="17" t="s">
        <v>124</v>
      </c>
      <c r="E369" s="17" t="s">
        <v>85</v>
      </c>
      <c r="F369" s="18">
        <v>416.67</v>
      </c>
      <c r="G369" s="17" t="s">
        <v>160</v>
      </c>
      <c r="H369" s="17" t="s">
        <v>161</v>
      </c>
      <c r="I369" s="17" t="s">
        <v>156</v>
      </c>
      <c r="L369" t="str">
        <f t="shared" si="35"/>
        <v>200</v>
      </c>
      <c r="M369" t="str">
        <f t="shared" si="36"/>
        <v>Sales</v>
      </c>
      <c r="N369" s="5">
        <f t="shared" si="37"/>
        <v>46006</v>
      </c>
      <c r="O369" s="7" t="s">
        <v>256</v>
      </c>
      <c r="P369" t="str">
        <f t="shared" si="38"/>
        <v>Boom FM</v>
      </c>
      <c r="Q369" t="str">
        <f t="shared" si="39"/>
        <v>Boom FM - Half day training - Microsoft Office - reception staff (Session 1)</v>
      </c>
      <c r="R369" t="str">
        <f t="shared" si="40"/>
        <v>Training</v>
      </c>
      <c r="S369" s="6">
        <f t="shared" si="41"/>
        <v>416.67</v>
      </c>
    </row>
    <row r="370" spans="1:19" ht="21.4" customHeight="1" x14ac:dyDescent="0.2">
      <c r="A370" s="16">
        <v>46006</v>
      </c>
      <c r="B370" s="17" t="s">
        <v>119</v>
      </c>
      <c r="C370" s="19" t="s">
        <v>235</v>
      </c>
      <c r="D370" s="17" t="s">
        <v>125</v>
      </c>
      <c r="E370" s="17" t="s">
        <v>85</v>
      </c>
      <c r="F370" s="18">
        <v>-416.67</v>
      </c>
      <c r="G370" s="17" t="s">
        <v>160</v>
      </c>
      <c r="H370" s="17" t="s">
        <v>161</v>
      </c>
      <c r="I370" s="17" t="s">
        <v>156</v>
      </c>
      <c r="L370" t="str">
        <f t="shared" si="35"/>
        <v>200</v>
      </c>
      <c r="M370" t="str">
        <f t="shared" si="36"/>
        <v>Sales</v>
      </c>
      <c r="N370" s="5">
        <f t="shared" si="37"/>
        <v>46006</v>
      </c>
      <c r="O370" s="7" t="s">
        <v>256</v>
      </c>
      <c r="P370" t="str">
        <f t="shared" si="38"/>
        <v>Boom FM</v>
      </c>
      <c r="Q370" t="str">
        <f t="shared" si="39"/>
        <v>Boom FM - CREDIT Half day training - Microsoft Office and include in suite of training
INV-0024</v>
      </c>
      <c r="R370" t="str">
        <f t="shared" si="40"/>
        <v>Training</v>
      </c>
      <c r="S370" s="6">
        <f t="shared" si="41"/>
        <v>-416.67</v>
      </c>
    </row>
    <row r="371" spans="1:19" ht="10.9" customHeight="1" x14ac:dyDescent="0.2">
      <c r="A371" s="16">
        <v>46006</v>
      </c>
      <c r="B371" s="17" t="s">
        <v>119</v>
      </c>
      <c r="C371" s="17" t="s">
        <v>119</v>
      </c>
      <c r="D371" s="17" t="s">
        <v>124</v>
      </c>
      <c r="E371" s="17" t="s">
        <v>85</v>
      </c>
      <c r="F371" s="18">
        <v>166.66</v>
      </c>
      <c r="G371" s="17" t="s">
        <v>148</v>
      </c>
      <c r="H371" s="17" t="s">
        <v>149</v>
      </c>
      <c r="I371" s="17" t="s">
        <v>15</v>
      </c>
      <c r="L371" t="str">
        <f t="shared" si="35"/>
        <v>820</v>
      </c>
      <c r="M371" t="str">
        <f t="shared" si="36"/>
        <v>VAT</v>
      </c>
      <c r="N371" s="5">
        <f t="shared" si="37"/>
        <v>46006</v>
      </c>
      <c r="O371" s="7" t="s">
        <v>256</v>
      </c>
      <c r="P371" t="str">
        <f t="shared" si="38"/>
        <v>Boom FM</v>
      </c>
      <c r="Q371" t="str">
        <f t="shared" si="39"/>
        <v>Boom FM</v>
      </c>
      <c r="R371" t="str">
        <f t="shared" si="40"/>
        <v>Training</v>
      </c>
      <c r="S371" s="6">
        <f t="shared" si="41"/>
        <v>166.66</v>
      </c>
    </row>
    <row r="372" spans="1:19" ht="10.9" customHeight="1" x14ac:dyDescent="0.2">
      <c r="A372" s="16">
        <v>46006</v>
      </c>
      <c r="B372" s="17" t="s">
        <v>119</v>
      </c>
      <c r="C372" s="17" t="s">
        <v>119</v>
      </c>
      <c r="D372" s="17" t="s">
        <v>125</v>
      </c>
      <c r="E372" s="17" t="s">
        <v>85</v>
      </c>
      <c r="F372" s="18">
        <v>-83.33</v>
      </c>
      <c r="G372" s="17" t="s">
        <v>148</v>
      </c>
      <c r="H372" s="17" t="s">
        <v>149</v>
      </c>
      <c r="I372" s="17" t="s">
        <v>15</v>
      </c>
      <c r="L372" t="str">
        <f t="shared" si="35"/>
        <v>820</v>
      </c>
      <c r="M372" t="str">
        <f t="shared" si="36"/>
        <v>VAT</v>
      </c>
      <c r="N372" s="5">
        <f t="shared" si="37"/>
        <v>46006</v>
      </c>
      <c r="O372" s="7" t="s">
        <v>256</v>
      </c>
      <c r="P372" t="str">
        <f t="shared" si="38"/>
        <v>Boom FM</v>
      </c>
      <c r="Q372" t="str">
        <f t="shared" si="39"/>
        <v>Boom FM</v>
      </c>
      <c r="R372" t="str">
        <f t="shared" si="40"/>
        <v>Training</v>
      </c>
      <c r="S372" s="6">
        <f t="shared" si="41"/>
        <v>-83.33</v>
      </c>
    </row>
    <row r="373" spans="1:19" ht="10.9" customHeight="1" x14ac:dyDescent="0.2">
      <c r="A373" s="16">
        <v>46010</v>
      </c>
      <c r="B373" s="17" t="s">
        <v>56</v>
      </c>
      <c r="C373" s="17" t="s">
        <v>236</v>
      </c>
      <c r="D373" s="17" t="s">
        <v>126</v>
      </c>
      <c r="E373" s="17" t="s">
        <v>126</v>
      </c>
      <c r="F373" s="18">
        <v>250</v>
      </c>
      <c r="G373" s="17" t="s">
        <v>160</v>
      </c>
      <c r="H373" s="17" t="s">
        <v>161</v>
      </c>
      <c r="I373" s="17" t="s">
        <v>156</v>
      </c>
      <c r="L373" t="str">
        <f t="shared" si="35"/>
        <v>200</v>
      </c>
      <c r="M373" t="str">
        <f t="shared" si="36"/>
        <v>Sales</v>
      </c>
      <c r="N373" s="5">
        <f t="shared" si="37"/>
        <v>46010</v>
      </c>
      <c r="O373" s="7" t="s">
        <v>256</v>
      </c>
      <c r="P373" t="str">
        <f t="shared" si="38"/>
        <v>Port &amp; Philip Freight</v>
      </c>
      <c r="Q373" t="str">
        <f t="shared" si="39"/>
        <v>Port &amp; Philip Freight - Project management &amp; implementation - branding workshop with your team</v>
      </c>
      <c r="R373" t="str">
        <f t="shared" si="40"/>
        <v>INV-0041</v>
      </c>
      <c r="S373" s="6">
        <f t="shared" si="41"/>
        <v>250</v>
      </c>
    </row>
    <row r="374" spans="1:19" ht="10.9" customHeight="1" x14ac:dyDescent="0.2">
      <c r="A374" s="16">
        <v>46011</v>
      </c>
      <c r="B374" s="17" t="s">
        <v>56</v>
      </c>
      <c r="C374" s="17" t="s">
        <v>237</v>
      </c>
      <c r="D374" s="17" t="s">
        <v>127</v>
      </c>
      <c r="E374" s="17" t="s">
        <v>127</v>
      </c>
      <c r="F374" s="18">
        <v>1995</v>
      </c>
      <c r="G374" s="17" t="s">
        <v>160</v>
      </c>
      <c r="H374" s="17" t="s">
        <v>161</v>
      </c>
      <c r="I374" s="17" t="s">
        <v>156</v>
      </c>
      <c r="L374" t="str">
        <f t="shared" si="35"/>
        <v>200</v>
      </c>
      <c r="M374" t="str">
        <f t="shared" si="36"/>
        <v>Sales</v>
      </c>
      <c r="N374" s="5">
        <f t="shared" si="37"/>
        <v>46011</v>
      </c>
      <c r="O374" s="7" t="s">
        <v>256</v>
      </c>
      <c r="P374" t="str">
        <f t="shared" si="38"/>
        <v>Port &amp; Philip Freight</v>
      </c>
      <c r="Q374" t="str">
        <f t="shared" si="39"/>
        <v>Port &amp; Philip Freight - Fish out of Water: Finding Your Brand</v>
      </c>
      <c r="R374" t="str">
        <f t="shared" si="40"/>
        <v>INV-0042</v>
      </c>
      <c r="S374" s="6">
        <f t="shared" si="41"/>
        <v>1995</v>
      </c>
    </row>
    <row r="375" spans="1:19" ht="10.9" customHeight="1" x14ac:dyDescent="0.2">
      <c r="A375" s="16">
        <v>46012</v>
      </c>
      <c r="B375" s="17" t="s">
        <v>56</v>
      </c>
      <c r="C375" s="17" t="s">
        <v>179</v>
      </c>
      <c r="D375" s="17" t="s">
        <v>128</v>
      </c>
      <c r="E375" s="17" t="s">
        <v>51</v>
      </c>
      <c r="F375" s="18">
        <v>451.04</v>
      </c>
      <c r="G375" s="17" t="s">
        <v>160</v>
      </c>
      <c r="H375" s="17" t="s">
        <v>161</v>
      </c>
      <c r="I375" s="17" t="s">
        <v>156</v>
      </c>
      <c r="L375" t="str">
        <f t="shared" si="35"/>
        <v>200</v>
      </c>
      <c r="M375" t="str">
        <f t="shared" si="36"/>
        <v>Sales</v>
      </c>
      <c r="N375" s="5">
        <f t="shared" si="37"/>
        <v>46012</v>
      </c>
      <c r="O375" s="7" t="s">
        <v>256</v>
      </c>
      <c r="P375" t="str">
        <f t="shared" si="38"/>
        <v>Port &amp; Philip Freight</v>
      </c>
      <c r="Q375" t="str">
        <f t="shared" si="39"/>
        <v>Port &amp; Philip Freight - Desktop/network support via email &amp; phone.Per month fixed fee for minimum 20 hours/month.</v>
      </c>
      <c r="R375" t="str">
        <f t="shared" si="40"/>
        <v>Monthly Support</v>
      </c>
      <c r="S375" s="6">
        <f t="shared" si="41"/>
        <v>451.04</v>
      </c>
    </row>
    <row r="376" spans="1:19" ht="10.9" customHeight="1" x14ac:dyDescent="0.2">
      <c r="A376" s="16">
        <v>46012</v>
      </c>
      <c r="B376" s="17" t="s">
        <v>52</v>
      </c>
      <c r="C376" s="17" t="s">
        <v>177</v>
      </c>
      <c r="D376" s="17" t="s">
        <v>129</v>
      </c>
      <c r="E376" s="17" t="s">
        <v>51</v>
      </c>
      <c r="F376" s="18">
        <v>451.04</v>
      </c>
      <c r="G376" s="17" t="s">
        <v>160</v>
      </c>
      <c r="H376" s="17" t="s">
        <v>161</v>
      </c>
      <c r="I376" s="17" t="s">
        <v>156</v>
      </c>
      <c r="L376" t="str">
        <f t="shared" si="35"/>
        <v>200</v>
      </c>
      <c r="M376" t="str">
        <f t="shared" si="36"/>
        <v>Sales</v>
      </c>
      <c r="N376" s="5">
        <f t="shared" si="37"/>
        <v>46012</v>
      </c>
      <c r="O376" s="7" t="s">
        <v>256</v>
      </c>
      <c r="P376" t="str">
        <f t="shared" si="38"/>
        <v>Rex Media Group</v>
      </c>
      <c r="Q376" t="str">
        <f t="shared" si="39"/>
        <v>Rex Media Group - Desktop/network support via email &amp; phone.Per month fixed fee for minimum 20 hours/month.</v>
      </c>
      <c r="R376" t="str">
        <f t="shared" si="40"/>
        <v>Monthly Support</v>
      </c>
      <c r="S376" s="6">
        <f t="shared" si="41"/>
        <v>451.04</v>
      </c>
    </row>
    <row r="377" spans="1:19" ht="10.9" customHeight="1" x14ac:dyDescent="0.2">
      <c r="A377" s="16">
        <v>46012</v>
      </c>
      <c r="B377" s="17" t="s">
        <v>54</v>
      </c>
      <c r="C377" s="17" t="s">
        <v>178</v>
      </c>
      <c r="D377" s="17" t="s">
        <v>130</v>
      </c>
      <c r="E377" s="17" t="s">
        <v>51</v>
      </c>
      <c r="F377" s="18">
        <v>451.04</v>
      </c>
      <c r="G377" s="17" t="s">
        <v>160</v>
      </c>
      <c r="H377" s="17" t="s">
        <v>161</v>
      </c>
      <c r="I377" s="17" t="s">
        <v>156</v>
      </c>
      <c r="L377" t="str">
        <f t="shared" si="35"/>
        <v>200</v>
      </c>
      <c r="M377" t="str">
        <f t="shared" si="36"/>
        <v>Sales</v>
      </c>
      <c r="N377" s="5">
        <f t="shared" si="37"/>
        <v>46012</v>
      </c>
      <c r="O377" s="7" t="s">
        <v>256</v>
      </c>
      <c r="P377" t="str">
        <f t="shared" si="38"/>
        <v>Hamilton Smith Ltd</v>
      </c>
      <c r="Q377" t="str">
        <f t="shared" si="39"/>
        <v>Hamilton Smith Ltd - Desktop/network support via email &amp; phone.Per month fixed fee for minimum 20 hours/month.</v>
      </c>
      <c r="R377" t="str">
        <f t="shared" si="40"/>
        <v>Monthly Support</v>
      </c>
      <c r="S377" s="6">
        <f t="shared" si="41"/>
        <v>451.04</v>
      </c>
    </row>
    <row r="378" spans="1:19" ht="10.9" customHeight="1" x14ac:dyDescent="0.2">
      <c r="A378" s="16">
        <v>46012</v>
      </c>
      <c r="B378" s="17" t="s">
        <v>49</v>
      </c>
      <c r="C378" s="17" t="s">
        <v>176</v>
      </c>
      <c r="D378" s="17" t="s">
        <v>131</v>
      </c>
      <c r="E378" s="17" t="s">
        <v>51</v>
      </c>
      <c r="F378" s="18">
        <v>451.04</v>
      </c>
      <c r="G378" s="17" t="s">
        <v>160</v>
      </c>
      <c r="H378" s="17" t="s">
        <v>161</v>
      </c>
      <c r="I378" s="17" t="s">
        <v>156</v>
      </c>
      <c r="L378" t="str">
        <f t="shared" si="35"/>
        <v>200</v>
      </c>
      <c r="M378" t="str">
        <f t="shared" si="36"/>
        <v>Sales</v>
      </c>
      <c r="N378" s="5">
        <f t="shared" si="37"/>
        <v>46012</v>
      </c>
      <c r="O378" s="7" t="s">
        <v>256</v>
      </c>
      <c r="P378" t="str">
        <f t="shared" si="38"/>
        <v>Young Bros Transport</v>
      </c>
      <c r="Q378" t="str">
        <f t="shared" si="39"/>
        <v>Young Bros Transport - Desktop/network support via email &amp; phone.Per month fixed fee for minimum 20 hours/month.</v>
      </c>
      <c r="R378" t="str">
        <f t="shared" si="40"/>
        <v>Monthly Support</v>
      </c>
      <c r="S378" s="6">
        <f t="shared" si="41"/>
        <v>451.04</v>
      </c>
    </row>
    <row r="379" spans="1:19" ht="10.9" customHeight="1" x14ac:dyDescent="0.2">
      <c r="A379" s="16">
        <v>46012</v>
      </c>
      <c r="B379" s="17" t="s">
        <v>56</v>
      </c>
      <c r="C379" s="17" t="s">
        <v>56</v>
      </c>
      <c r="D379" s="17" t="s">
        <v>128</v>
      </c>
      <c r="E379" s="17" t="s">
        <v>51</v>
      </c>
      <c r="F379" s="18">
        <v>90.21</v>
      </c>
      <c r="G379" s="17" t="s">
        <v>148</v>
      </c>
      <c r="H379" s="17" t="s">
        <v>149</v>
      </c>
      <c r="I379" s="17" t="s">
        <v>15</v>
      </c>
      <c r="L379" t="str">
        <f t="shared" si="35"/>
        <v>820</v>
      </c>
      <c r="M379" t="str">
        <f t="shared" si="36"/>
        <v>VAT</v>
      </c>
      <c r="N379" s="5">
        <f t="shared" si="37"/>
        <v>46012</v>
      </c>
      <c r="O379" s="7" t="s">
        <v>256</v>
      </c>
      <c r="P379" t="str">
        <f t="shared" si="38"/>
        <v>Port &amp; Philip Freight</v>
      </c>
      <c r="Q379" t="str">
        <f t="shared" si="39"/>
        <v>Port &amp; Philip Freight</v>
      </c>
      <c r="R379" t="str">
        <f t="shared" si="40"/>
        <v>Monthly Support</v>
      </c>
      <c r="S379" s="6">
        <f t="shared" si="41"/>
        <v>90.21</v>
      </c>
    </row>
    <row r="380" spans="1:19" ht="10.9" customHeight="1" x14ac:dyDescent="0.2">
      <c r="A380" s="16">
        <v>46012</v>
      </c>
      <c r="B380" s="17" t="s">
        <v>52</v>
      </c>
      <c r="C380" s="17" t="s">
        <v>52</v>
      </c>
      <c r="D380" s="17" t="s">
        <v>129</v>
      </c>
      <c r="E380" s="17" t="s">
        <v>51</v>
      </c>
      <c r="F380" s="18">
        <v>90.21</v>
      </c>
      <c r="G380" s="17" t="s">
        <v>148</v>
      </c>
      <c r="H380" s="17" t="s">
        <v>149</v>
      </c>
      <c r="I380" s="17" t="s">
        <v>15</v>
      </c>
      <c r="L380" t="str">
        <f t="shared" si="35"/>
        <v>820</v>
      </c>
      <c r="M380" t="str">
        <f t="shared" si="36"/>
        <v>VAT</v>
      </c>
      <c r="N380" s="5">
        <f t="shared" si="37"/>
        <v>46012</v>
      </c>
      <c r="O380" s="7" t="s">
        <v>256</v>
      </c>
      <c r="P380" t="str">
        <f t="shared" si="38"/>
        <v>Rex Media Group</v>
      </c>
      <c r="Q380" t="str">
        <f t="shared" si="39"/>
        <v>Rex Media Group</v>
      </c>
      <c r="R380" t="str">
        <f t="shared" si="40"/>
        <v>Monthly Support</v>
      </c>
      <c r="S380" s="6">
        <f t="shared" si="41"/>
        <v>90.21</v>
      </c>
    </row>
    <row r="381" spans="1:19" ht="10.9" customHeight="1" x14ac:dyDescent="0.2">
      <c r="A381" s="16">
        <v>46012</v>
      </c>
      <c r="B381" s="17" t="s">
        <v>54</v>
      </c>
      <c r="C381" s="17" t="s">
        <v>54</v>
      </c>
      <c r="D381" s="17" t="s">
        <v>130</v>
      </c>
      <c r="E381" s="17" t="s">
        <v>51</v>
      </c>
      <c r="F381" s="18">
        <v>90.21</v>
      </c>
      <c r="G381" s="17" t="s">
        <v>148</v>
      </c>
      <c r="H381" s="17" t="s">
        <v>149</v>
      </c>
      <c r="I381" s="17" t="s">
        <v>15</v>
      </c>
      <c r="L381" t="str">
        <f t="shared" si="35"/>
        <v>820</v>
      </c>
      <c r="M381" t="str">
        <f t="shared" si="36"/>
        <v>VAT</v>
      </c>
      <c r="N381" s="5">
        <f t="shared" si="37"/>
        <v>46012</v>
      </c>
      <c r="O381" s="7" t="s">
        <v>256</v>
      </c>
      <c r="P381" t="str">
        <f t="shared" si="38"/>
        <v>Hamilton Smith Ltd</v>
      </c>
      <c r="Q381" t="str">
        <f t="shared" si="39"/>
        <v>Hamilton Smith Ltd</v>
      </c>
      <c r="R381" t="str">
        <f t="shared" si="40"/>
        <v>Monthly Support</v>
      </c>
      <c r="S381" s="6">
        <f t="shared" si="41"/>
        <v>90.21</v>
      </c>
    </row>
    <row r="382" spans="1:19" ht="10.9" customHeight="1" x14ac:dyDescent="0.2">
      <c r="A382" s="16">
        <v>46012</v>
      </c>
      <c r="B382" s="17" t="s">
        <v>49</v>
      </c>
      <c r="C382" s="17" t="s">
        <v>49</v>
      </c>
      <c r="D382" s="17" t="s">
        <v>131</v>
      </c>
      <c r="E382" s="17" t="s">
        <v>51</v>
      </c>
      <c r="F382" s="18">
        <v>90.21</v>
      </c>
      <c r="G382" s="17" t="s">
        <v>148</v>
      </c>
      <c r="H382" s="17" t="s">
        <v>149</v>
      </c>
      <c r="I382" s="17" t="s">
        <v>15</v>
      </c>
      <c r="L382" t="str">
        <f t="shared" si="35"/>
        <v>820</v>
      </c>
      <c r="M382" t="str">
        <f t="shared" si="36"/>
        <v>VAT</v>
      </c>
      <c r="N382" s="5">
        <f t="shared" si="37"/>
        <v>46012</v>
      </c>
      <c r="O382" s="7" t="s">
        <v>256</v>
      </c>
      <c r="P382" t="str">
        <f t="shared" si="38"/>
        <v>Young Bros Transport</v>
      </c>
      <c r="Q382" t="str">
        <f t="shared" si="39"/>
        <v>Young Bros Transport</v>
      </c>
      <c r="R382" t="str">
        <f t="shared" si="40"/>
        <v>Monthly Support</v>
      </c>
      <c r="S382" s="6">
        <f t="shared" si="41"/>
        <v>90.21</v>
      </c>
    </row>
    <row r="383" spans="1:19" ht="10.9" customHeight="1" x14ac:dyDescent="0.2">
      <c r="A383" s="16">
        <v>46013</v>
      </c>
      <c r="B383" s="17" t="s">
        <v>12</v>
      </c>
      <c r="C383" s="17" t="s">
        <v>12</v>
      </c>
      <c r="D383" s="17" t="s">
        <v>132</v>
      </c>
      <c r="E383" s="17" t="s">
        <v>110</v>
      </c>
      <c r="F383" s="18">
        <v>3.33</v>
      </c>
      <c r="G383" s="17" t="s">
        <v>148</v>
      </c>
      <c r="H383" s="17" t="s">
        <v>149</v>
      </c>
      <c r="I383" s="17" t="s">
        <v>15</v>
      </c>
      <c r="L383" t="str">
        <f t="shared" si="35"/>
        <v>820</v>
      </c>
      <c r="M383" t="str">
        <f t="shared" si="36"/>
        <v>VAT</v>
      </c>
      <c r="N383" s="5">
        <f t="shared" si="37"/>
        <v>46013</v>
      </c>
      <c r="O383" s="7" t="s">
        <v>256</v>
      </c>
      <c r="P383" t="str">
        <f t="shared" si="38"/>
        <v>DIISR - Small Business Services</v>
      </c>
      <c r="Q383" t="str">
        <f t="shared" si="39"/>
        <v>DIISR - Small Business Services</v>
      </c>
      <c r="R383" t="str">
        <f t="shared" si="40"/>
        <v>Yr Ref W08-143</v>
      </c>
      <c r="S383" s="6">
        <f t="shared" si="41"/>
        <v>3.33</v>
      </c>
    </row>
    <row r="384" spans="1:19" ht="10.9" customHeight="1" x14ac:dyDescent="0.2">
      <c r="A384" s="16">
        <v>46013</v>
      </c>
      <c r="B384" s="17" t="s">
        <v>12</v>
      </c>
      <c r="C384" s="17" t="s">
        <v>12</v>
      </c>
      <c r="D384" s="17" t="s">
        <v>132</v>
      </c>
      <c r="E384" s="17" t="s">
        <v>110</v>
      </c>
      <c r="F384" s="18">
        <v>41.67</v>
      </c>
      <c r="G384" s="17" t="s">
        <v>148</v>
      </c>
      <c r="H384" s="17" t="s">
        <v>149</v>
      </c>
      <c r="I384" s="17" t="s">
        <v>15</v>
      </c>
      <c r="L384" t="str">
        <f t="shared" si="35"/>
        <v>820</v>
      </c>
      <c r="M384" t="str">
        <f t="shared" si="36"/>
        <v>VAT</v>
      </c>
      <c r="N384" s="5">
        <f t="shared" si="37"/>
        <v>46013</v>
      </c>
      <c r="O384" s="7" t="s">
        <v>256</v>
      </c>
      <c r="P384" t="str">
        <f t="shared" si="38"/>
        <v>DIISR - Small Business Services</v>
      </c>
      <c r="Q384" t="str">
        <f t="shared" si="39"/>
        <v>DIISR - Small Business Services</v>
      </c>
      <c r="R384" t="str">
        <f t="shared" si="40"/>
        <v>Yr Ref W08-143</v>
      </c>
      <c r="S384" s="6">
        <f t="shared" si="41"/>
        <v>41.67</v>
      </c>
    </row>
    <row r="385" spans="1:19" ht="10.9" customHeight="1" x14ac:dyDescent="0.2">
      <c r="A385" s="16">
        <v>46013</v>
      </c>
      <c r="B385" s="17" t="s">
        <v>12</v>
      </c>
      <c r="C385" s="17" t="s">
        <v>238</v>
      </c>
      <c r="D385" s="17" t="s">
        <v>132</v>
      </c>
      <c r="E385" s="17" t="s">
        <v>110</v>
      </c>
      <c r="F385" s="18">
        <v>16.62</v>
      </c>
      <c r="G385" s="17" t="s">
        <v>160</v>
      </c>
      <c r="H385" s="17" t="s">
        <v>161</v>
      </c>
      <c r="I385" s="17" t="s">
        <v>156</v>
      </c>
      <c r="L385" t="str">
        <f t="shared" si="35"/>
        <v>200</v>
      </c>
      <c r="M385" t="str">
        <f t="shared" si="36"/>
        <v>Sales</v>
      </c>
      <c r="N385" s="5">
        <f t="shared" si="37"/>
        <v>46013</v>
      </c>
      <c r="O385" s="7" t="s">
        <v>256</v>
      </c>
      <c r="P385" t="str">
        <f t="shared" si="38"/>
        <v>DIISR - Small Business Services</v>
      </c>
      <c r="Q385" t="str">
        <f t="shared" si="39"/>
        <v>DIISR - Small Business Services - Fish out of Water: Finding Your Brand'</v>
      </c>
      <c r="R385" t="str">
        <f t="shared" si="40"/>
        <v>Yr Ref W08-143</v>
      </c>
      <c r="S385" s="6">
        <f t="shared" si="41"/>
        <v>16.62</v>
      </c>
    </row>
    <row r="386" spans="1:19" ht="10.9" customHeight="1" x14ac:dyDescent="0.2">
      <c r="A386" s="16">
        <v>46013</v>
      </c>
      <c r="B386" s="17" t="s">
        <v>12</v>
      </c>
      <c r="C386" s="17" t="s">
        <v>239</v>
      </c>
      <c r="D386" s="17" t="s">
        <v>132</v>
      </c>
      <c r="E386" s="17" t="s">
        <v>110</v>
      </c>
      <c r="F386" s="18">
        <v>208.33</v>
      </c>
      <c r="G386" s="17" t="s">
        <v>160</v>
      </c>
      <c r="H386" s="17" t="s">
        <v>161</v>
      </c>
      <c r="I386" s="17" t="s">
        <v>156</v>
      </c>
      <c r="L386" t="str">
        <f t="shared" si="35"/>
        <v>200</v>
      </c>
      <c r="M386" t="str">
        <f t="shared" si="36"/>
        <v>Sales</v>
      </c>
      <c r="N386" s="5">
        <f t="shared" si="37"/>
        <v>46013</v>
      </c>
      <c r="O386" s="7" t="s">
        <v>256</v>
      </c>
      <c r="P386" t="str">
        <f t="shared" si="38"/>
        <v>DIISR - Small Business Services</v>
      </c>
      <c r="Q386" t="str">
        <f t="shared" si="39"/>
        <v>DIISR - Small Business Services - Project management &amp; implementation - branding workshop with your team  - follow up</v>
      </c>
      <c r="R386" t="str">
        <f t="shared" si="40"/>
        <v>Yr Ref W08-143</v>
      </c>
      <c r="S386" s="6">
        <f t="shared" si="41"/>
        <v>208.33</v>
      </c>
    </row>
    <row r="387" spans="1:19" ht="10.9" customHeight="1" x14ac:dyDescent="0.2">
      <c r="A387" s="16">
        <v>46014</v>
      </c>
      <c r="B387" s="17" t="s">
        <v>71</v>
      </c>
      <c r="C387" s="17" t="s">
        <v>185</v>
      </c>
      <c r="D387" s="17" t="s">
        <v>73</v>
      </c>
      <c r="E387" s="17" t="s">
        <v>73</v>
      </c>
      <c r="F387" s="18">
        <v>46.96</v>
      </c>
      <c r="G387" s="17" t="s">
        <v>186</v>
      </c>
      <c r="H387" s="17" t="s">
        <v>187</v>
      </c>
      <c r="I387" s="17" t="s">
        <v>144</v>
      </c>
      <c r="L387" t="str">
        <f t="shared" si="35"/>
        <v>401</v>
      </c>
      <c r="M387" t="str">
        <f t="shared" si="36"/>
        <v>Audit &amp; Accountancy fees</v>
      </c>
      <c r="N387" s="5">
        <f t="shared" si="37"/>
        <v>46014</v>
      </c>
      <c r="O387" s="7" t="s">
        <v>256</v>
      </c>
      <c r="P387" t="str">
        <f t="shared" si="38"/>
        <v>Xero</v>
      </c>
      <c r="Q387" t="str">
        <f t="shared" si="39"/>
        <v>Xero - Monthly subscription</v>
      </c>
      <c r="R387" t="str">
        <f t="shared" si="40"/>
        <v>RPT402-1</v>
      </c>
      <c r="S387" s="6">
        <f t="shared" si="41"/>
        <v>46.96</v>
      </c>
    </row>
    <row r="388" spans="1:19" ht="10.9" customHeight="1" x14ac:dyDescent="0.2">
      <c r="A388" s="16">
        <v>46014</v>
      </c>
      <c r="B388" s="17" t="s">
        <v>71</v>
      </c>
      <c r="C388" s="17" t="s">
        <v>71</v>
      </c>
      <c r="D388" s="17" t="s">
        <v>73</v>
      </c>
      <c r="E388" s="17" t="s">
        <v>73</v>
      </c>
      <c r="F388" s="18">
        <v>-9.39</v>
      </c>
      <c r="G388" s="17" t="s">
        <v>148</v>
      </c>
      <c r="H388" s="17" t="s">
        <v>149</v>
      </c>
      <c r="I388" s="17" t="s">
        <v>15</v>
      </c>
      <c r="L388" t="str">
        <f t="shared" si="35"/>
        <v>820</v>
      </c>
      <c r="M388" t="str">
        <f t="shared" si="36"/>
        <v>VAT</v>
      </c>
      <c r="N388" s="5">
        <f t="shared" si="37"/>
        <v>46014</v>
      </c>
      <c r="O388" s="7" t="s">
        <v>256</v>
      </c>
      <c r="P388" t="str">
        <f t="shared" si="38"/>
        <v>Xero</v>
      </c>
      <c r="Q388" t="str">
        <f t="shared" si="39"/>
        <v>Xero</v>
      </c>
      <c r="R388" t="str">
        <f t="shared" si="40"/>
        <v>RPT402-1</v>
      </c>
      <c r="S388" s="6">
        <f t="shared" si="41"/>
        <v>-9.39</v>
      </c>
    </row>
    <row r="389" spans="1:19" ht="10.9" customHeight="1" x14ac:dyDescent="0.2">
      <c r="A389" s="16">
        <v>46016</v>
      </c>
      <c r="B389" s="17" t="s">
        <v>136</v>
      </c>
      <c r="C389" s="17" t="s">
        <v>240</v>
      </c>
      <c r="D389" s="17" t="s">
        <v>137</v>
      </c>
      <c r="E389" s="17" t="s">
        <v>137</v>
      </c>
      <c r="F389" s="18">
        <v>4961.46</v>
      </c>
      <c r="G389" s="17" t="s">
        <v>223</v>
      </c>
      <c r="H389" s="17" t="s">
        <v>224</v>
      </c>
      <c r="I389" s="17" t="s">
        <v>144</v>
      </c>
      <c r="L389" t="str">
        <f t="shared" si="35"/>
        <v>400</v>
      </c>
      <c r="M389" t="str">
        <f t="shared" si="36"/>
        <v>Advertising &amp; Marketing</v>
      </c>
      <c r="N389" s="5">
        <f t="shared" si="37"/>
        <v>46016</v>
      </c>
      <c r="O389" s="7" t="s">
        <v>256</v>
      </c>
      <c r="P389" t="str">
        <f t="shared" si="38"/>
        <v>Hoyt Productions</v>
      </c>
      <c r="Q389" t="str">
        <f t="shared" si="39"/>
        <v>Hoyt Productions - 20-second still frame ad shown in 5 city cinemas 5 times each</v>
      </c>
      <c r="R389" t="str">
        <f t="shared" si="40"/>
        <v>08-4123</v>
      </c>
      <c r="S389" s="6">
        <f t="shared" si="41"/>
        <v>4961.46</v>
      </c>
    </row>
    <row r="390" spans="1:19" ht="10.9" customHeight="1" x14ac:dyDescent="0.2">
      <c r="A390" s="16">
        <v>46016</v>
      </c>
      <c r="B390" s="17" t="s">
        <v>136</v>
      </c>
      <c r="C390" s="17" t="s">
        <v>136</v>
      </c>
      <c r="D390" s="17" t="s">
        <v>137</v>
      </c>
      <c r="E390" s="17" t="s">
        <v>137</v>
      </c>
      <c r="F390" s="18">
        <v>-992.29</v>
      </c>
      <c r="G390" s="17" t="s">
        <v>148</v>
      </c>
      <c r="H390" s="17" t="s">
        <v>149</v>
      </c>
      <c r="I390" s="17" t="s">
        <v>15</v>
      </c>
      <c r="L390" t="str">
        <f t="shared" si="35"/>
        <v>820</v>
      </c>
      <c r="M390" t="str">
        <f t="shared" si="36"/>
        <v>VAT</v>
      </c>
      <c r="N390" s="5">
        <f t="shared" si="37"/>
        <v>46016</v>
      </c>
      <c r="O390" s="7" t="s">
        <v>256</v>
      </c>
      <c r="P390" t="str">
        <f t="shared" si="38"/>
        <v>Hoyt Productions</v>
      </c>
      <c r="Q390" t="str">
        <f t="shared" si="39"/>
        <v>Hoyt Productions</v>
      </c>
      <c r="R390" t="str">
        <f t="shared" si="40"/>
        <v>08-4123</v>
      </c>
      <c r="S390" s="6">
        <f t="shared" si="41"/>
        <v>-992.29</v>
      </c>
    </row>
    <row r="391" spans="1:19" ht="10.9" customHeight="1" x14ac:dyDescent="0.2">
      <c r="A391" s="16">
        <v>46017</v>
      </c>
      <c r="B391" s="17" t="s">
        <v>138</v>
      </c>
      <c r="C391" s="17" t="s">
        <v>138</v>
      </c>
      <c r="D391" s="17" t="s">
        <v>139</v>
      </c>
      <c r="E391" s="17" t="s">
        <v>139</v>
      </c>
      <c r="F391" s="18">
        <v>-250</v>
      </c>
      <c r="G391" s="17" t="s">
        <v>148</v>
      </c>
      <c r="H391" s="17" t="s">
        <v>149</v>
      </c>
      <c r="I391" s="17" t="s">
        <v>15</v>
      </c>
      <c r="L391" t="str">
        <f t="shared" ref="L391:L407" si="42">G391</f>
        <v>820</v>
      </c>
      <c r="M391" t="str">
        <f t="shared" ref="M391:M407" si="43">H391</f>
        <v>VAT</v>
      </c>
      <c r="N391" s="5">
        <f t="shared" ref="N391:N407" si="44">A391</f>
        <v>46017</v>
      </c>
      <c r="O391" s="7" t="s">
        <v>256</v>
      </c>
      <c r="P391" t="str">
        <f t="shared" ref="P391:P407" si="45">B391</f>
        <v>Carlton Functions</v>
      </c>
      <c r="Q391" t="str">
        <f t="shared" ref="Q391:Q407" si="46">C391</f>
        <v>Carlton Functions</v>
      </c>
      <c r="R391" t="str">
        <f t="shared" ref="R391:R407" si="47">IF(E391="","",E391)</f>
        <v>Dep</v>
      </c>
      <c r="S391" s="6">
        <f t="shared" ref="S391:S407" si="48">F391</f>
        <v>-250</v>
      </c>
    </row>
    <row r="392" spans="1:19" ht="10.9" customHeight="1" x14ac:dyDescent="0.2">
      <c r="A392" s="16">
        <v>46017</v>
      </c>
      <c r="B392" s="17" t="s">
        <v>96</v>
      </c>
      <c r="C392" s="17" t="s">
        <v>96</v>
      </c>
      <c r="D392" s="17"/>
      <c r="E392" s="17"/>
      <c r="F392" s="18">
        <v>-24.75</v>
      </c>
      <c r="G392" s="17" t="s">
        <v>148</v>
      </c>
      <c r="H392" s="17" t="s">
        <v>149</v>
      </c>
      <c r="I392" s="17" t="s">
        <v>15</v>
      </c>
      <c r="L392" t="str">
        <f t="shared" si="42"/>
        <v>820</v>
      </c>
      <c r="M392" t="str">
        <f t="shared" si="43"/>
        <v>VAT</v>
      </c>
      <c r="N392" s="5">
        <f t="shared" si="44"/>
        <v>46017</v>
      </c>
      <c r="O392" s="7" t="s">
        <v>256</v>
      </c>
      <c r="P392" t="str">
        <f t="shared" si="45"/>
        <v>Melrose Parking</v>
      </c>
      <c r="Q392" t="str">
        <f t="shared" si="46"/>
        <v>Melrose Parking</v>
      </c>
      <c r="R392" t="str">
        <f t="shared" si="47"/>
        <v/>
      </c>
      <c r="S392" s="6">
        <f t="shared" si="48"/>
        <v>-24.75</v>
      </c>
    </row>
    <row r="393" spans="1:19" ht="10.9" customHeight="1" x14ac:dyDescent="0.2">
      <c r="A393" s="16">
        <v>46017</v>
      </c>
      <c r="B393" s="17" t="s">
        <v>138</v>
      </c>
      <c r="C393" s="17" t="s">
        <v>241</v>
      </c>
      <c r="D393" s="17" t="s">
        <v>139</v>
      </c>
      <c r="E393" s="17" t="s">
        <v>139</v>
      </c>
      <c r="F393" s="18">
        <v>1250</v>
      </c>
      <c r="G393" s="17" t="s">
        <v>242</v>
      </c>
      <c r="H393" s="17" t="s">
        <v>243</v>
      </c>
      <c r="I393" s="17" t="s">
        <v>144</v>
      </c>
      <c r="L393" t="str">
        <f t="shared" si="42"/>
        <v>300</v>
      </c>
      <c r="M393" t="str">
        <f t="shared" si="43"/>
        <v>Purchases</v>
      </c>
      <c r="N393" s="5">
        <f t="shared" si="44"/>
        <v>46017</v>
      </c>
      <c r="O393" s="7" t="s">
        <v>256</v>
      </c>
      <c r="P393" t="str">
        <f t="shared" si="45"/>
        <v>Carlton Functions</v>
      </c>
      <c r="Q393" t="str">
        <f t="shared" si="46"/>
        <v>Carlton Functions - Deposit on venue hire for client function</v>
      </c>
      <c r="R393" t="str">
        <f t="shared" si="47"/>
        <v>Dep</v>
      </c>
      <c r="S393" s="6">
        <f t="shared" si="48"/>
        <v>1250</v>
      </c>
    </row>
    <row r="394" spans="1:19" ht="10.9" customHeight="1" x14ac:dyDescent="0.2">
      <c r="A394" s="16">
        <v>46017</v>
      </c>
      <c r="B394" s="17" t="s">
        <v>96</v>
      </c>
      <c r="C394" s="17" t="s">
        <v>96</v>
      </c>
      <c r="D394" s="17"/>
      <c r="E394" s="17"/>
      <c r="F394" s="18">
        <v>123.75</v>
      </c>
      <c r="G394" s="17" t="s">
        <v>201</v>
      </c>
      <c r="H394" s="17" t="s">
        <v>202</v>
      </c>
      <c r="I394" s="17" t="s">
        <v>144</v>
      </c>
      <c r="L394" t="str">
        <f t="shared" si="42"/>
        <v>449</v>
      </c>
      <c r="M394" t="str">
        <f t="shared" si="43"/>
        <v>Motor Vehicle Expenses</v>
      </c>
      <c r="N394" s="5">
        <f t="shared" si="44"/>
        <v>46017</v>
      </c>
      <c r="O394" s="7" t="s">
        <v>256</v>
      </c>
      <c r="P394" t="str">
        <f t="shared" si="45"/>
        <v>Melrose Parking</v>
      </c>
      <c r="Q394" t="str">
        <f t="shared" si="46"/>
        <v>Melrose Parking</v>
      </c>
      <c r="R394" t="str">
        <f t="shared" si="47"/>
        <v/>
      </c>
      <c r="S394" s="6">
        <f t="shared" si="48"/>
        <v>123.75</v>
      </c>
    </row>
    <row r="395" spans="1:19" ht="10.9" customHeight="1" x14ac:dyDescent="0.2">
      <c r="A395" s="16">
        <v>46020</v>
      </c>
      <c r="B395" s="17" t="s">
        <v>86</v>
      </c>
      <c r="C395" s="17" t="s">
        <v>191</v>
      </c>
      <c r="D395" s="17"/>
      <c r="E395" s="17"/>
      <c r="F395" s="18">
        <v>28.42</v>
      </c>
      <c r="G395" s="17" t="s">
        <v>146</v>
      </c>
      <c r="H395" s="17" t="s">
        <v>147</v>
      </c>
      <c r="I395" s="17" t="s">
        <v>144</v>
      </c>
      <c r="L395" t="str">
        <f t="shared" si="42"/>
        <v>429</v>
      </c>
      <c r="M395" t="str">
        <f t="shared" si="43"/>
        <v>General Expenses</v>
      </c>
      <c r="N395" s="5">
        <f t="shared" si="44"/>
        <v>46020</v>
      </c>
      <c r="O395" s="7" t="s">
        <v>256</v>
      </c>
      <c r="P395" t="str">
        <f t="shared" si="45"/>
        <v>Woolworths Market</v>
      </c>
      <c r="Q395" t="str">
        <f t="shared" si="46"/>
        <v>Woolworths Market - Misc kitchen supplies for office</v>
      </c>
      <c r="R395" t="str">
        <f t="shared" si="47"/>
        <v/>
      </c>
      <c r="S395" s="6">
        <f t="shared" si="48"/>
        <v>28.42</v>
      </c>
    </row>
    <row r="396" spans="1:19" ht="10.9" customHeight="1" x14ac:dyDescent="0.2">
      <c r="A396" s="16">
        <v>46020</v>
      </c>
      <c r="B396" s="17" t="s">
        <v>86</v>
      </c>
      <c r="C396" s="17" t="s">
        <v>86</v>
      </c>
      <c r="D396" s="17"/>
      <c r="E396" s="17"/>
      <c r="F396" s="18">
        <v>-5.68</v>
      </c>
      <c r="G396" s="17" t="s">
        <v>148</v>
      </c>
      <c r="H396" s="17" t="s">
        <v>149</v>
      </c>
      <c r="I396" s="17" t="s">
        <v>15</v>
      </c>
      <c r="L396" t="str">
        <f t="shared" si="42"/>
        <v>820</v>
      </c>
      <c r="M396" t="str">
        <f t="shared" si="43"/>
        <v>VAT</v>
      </c>
      <c r="N396" s="5">
        <f t="shared" si="44"/>
        <v>46020</v>
      </c>
      <c r="O396" s="7" t="s">
        <v>256</v>
      </c>
      <c r="P396" t="str">
        <f t="shared" si="45"/>
        <v>Woolworths Market</v>
      </c>
      <c r="Q396" t="str">
        <f t="shared" si="46"/>
        <v>Woolworths Market</v>
      </c>
      <c r="R396" t="str">
        <f t="shared" si="47"/>
        <v/>
      </c>
      <c r="S396" s="6">
        <f t="shared" si="48"/>
        <v>-5.68</v>
      </c>
    </row>
    <row r="397" spans="1:19" ht="10.9" customHeight="1" x14ac:dyDescent="0.2">
      <c r="A397" s="16">
        <v>46022</v>
      </c>
      <c r="B397" s="17" t="s">
        <v>12</v>
      </c>
      <c r="C397" s="17" t="s">
        <v>244</v>
      </c>
      <c r="D397" s="17" t="s">
        <v>140</v>
      </c>
      <c r="E397" s="17" t="s">
        <v>110</v>
      </c>
      <c r="F397" s="18">
        <v>-16.62</v>
      </c>
      <c r="G397" s="17" t="s">
        <v>160</v>
      </c>
      <c r="H397" s="17" t="s">
        <v>161</v>
      </c>
      <c r="I397" s="17" t="s">
        <v>156</v>
      </c>
      <c r="L397" t="str">
        <f t="shared" si="42"/>
        <v>200</v>
      </c>
      <c r="M397" t="str">
        <f t="shared" si="43"/>
        <v>Sales</v>
      </c>
      <c r="N397" s="5">
        <f t="shared" si="44"/>
        <v>46022</v>
      </c>
      <c r="O397" s="7" t="s">
        <v>256</v>
      </c>
      <c r="P397" t="str">
        <f t="shared" si="45"/>
        <v>DIISR - Small Business Services</v>
      </c>
      <c r="Q397" t="str">
        <f t="shared" si="46"/>
        <v>DIISR - Small Business Services - Fish out of Water: Finding Your Brand' - credit - charged in error - should be included overall project</v>
      </c>
      <c r="R397" t="str">
        <f t="shared" si="47"/>
        <v>Yr Ref W08-143</v>
      </c>
      <c r="S397" s="6">
        <f t="shared" si="48"/>
        <v>-16.62</v>
      </c>
    </row>
    <row r="398" spans="1:19" ht="10.9" customHeight="1" x14ac:dyDescent="0.2">
      <c r="A398" s="16">
        <v>46022</v>
      </c>
      <c r="B398" s="17" t="s">
        <v>12</v>
      </c>
      <c r="C398" s="17" t="s">
        <v>12</v>
      </c>
      <c r="D398" s="17" t="s">
        <v>140</v>
      </c>
      <c r="E398" s="17" t="s">
        <v>110</v>
      </c>
      <c r="F398" s="18">
        <v>-3.33</v>
      </c>
      <c r="G398" s="17" t="s">
        <v>148</v>
      </c>
      <c r="H398" s="17" t="s">
        <v>149</v>
      </c>
      <c r="I398" s="17" t="s">
        <v>15</v>
      </c>
      <c r="L398" t="str">
        <f t="shared" si="42"/>
        <v>820</v>
      </c>
      <c r="M398" t="str">
        <f t="shared" si="43"/>
        <v>VAT</v>
      </c>
      <c r="N398" s="5">
        <f t="shared" si="44"/>
        <v>46022</v>
      </c>
      <c r="O398" s="7" t="s">
        <v>256</v>
      </c>
      <c r="P398" t="str">
        <f t="shared" si="45"/>
        <v>DIISR - Small Business Services</v>
      </c>
      <c r="Q398" t="str">
        <f t="shared" si="46"/>
        <v>DIISR - Small Business Services</v>
      </c>
      <c r="R398" t="str">
        <f t="shared" si="47"/>
        <v>Yr Ref W08-143</v>
      </c>
      <c r="S398" s="6">
        <f t="shared" si="48"/>
        <v>-3.33</v>
      </c>
    </row>
    <row r="399" spans="1:19" ht="10.9" customHeight="1" x14ac:dyDescent="0.2">
      <c r="A399" s="16">
        <v>42825</v>
      </c>
      <c r="B399" s="17"/>
      <c r="C399" s="17" t="s">
        <v>245</v>
      </c>
      <c r="D399" s="17"/>
      <c r="E399" s="17"/>
      <c r="F399" s="18">
        <v>0</v>
      </c>
      <c r="G399" s="17" t="s">
        <v>246</v>
      </c>
      <c r="H399" s="17" t="s">
        <v>247</v>
      </c>
      <c r="I399" s="17" t="s">
        <v>248</v>
      </c>
      <c r="L399" t="str">
        <f t="shared" si="42"/>
        <v>960</v>
      </c>
      <c r="M399" t="str">
        <f t="shared" si="43"/>
        <v>Retained Earnings</v>
      </c>
      <c r="N399" s="5">
        <f t="shared" si="44"/>
        <v>42825</v>
      </c>
      <c r="O399" s="7" t="s">
        <v>256</v>
      </c>
      <c r="P399">
        <f t="shared" si="45"/>
        <v>0</v>
      </c>
      <c r="Q399" t="str">
        <f t="shared" si="46"/>
        <v>Net Profit</v>
      </c>
      <c r="R399" t="str">
        <f t="shared" si="47"/>
        <v/>
      </c>
      <c r="S399" s="6">
        <f t="shared" si="48"/>
        <v>0</v>
      </c>
    </row>
    <row r="400" spans="1:19" ht="10.9" customHeight="1" x14ac:dyDescent="0.2">
      <c r="A400" s="16">
        <v>43190</v>
      </c>
      <c r="B400" s="17"/>
      <c r="C400" s="17" t="s">
        <v>245</v>
      </c>
      <c r="D400" s="17"/>
      <c r="E400" s="17"/>
      <c r="F400" s="18">
        <v>0</v>
      </c>
      <c r="G400" s="17" t="s">
        <v>246</v>
      </c>
      <c r="H400" s="17" t="s">
        <v>247</v>
      </c>
      <c r="I400" s="17" t="s">
        <v>248</v>
      </c>
      <c r="L400" t="str">
        <f t="shared" si="42"/>
        <v>960</v>
      </c>
      <c r="M400" t="str">
        <f t="shared" si="43"/>
        <v>Retained Earnings</v>
      </c>
      <c r="N400" s="5">
        <f t="shared" si="44"/>
        <v>43190</v>
      </c>
      <c r="O400" s="7" t="s">
        <v>256</v>
      </c>
      <c r="P400">
        <f t="shared" si="45"/>
        <v>0</v>
      </c>
      <c r="Q400" t="str">
        <f t="shared" si="46"/>
        <v>Net Profit</v>
      </c>
      <c r="R400" t="str">
        <f t="shared" si="47"/>
        <v/>
      </c>
      <c r="S400" s="6">
        <f t="shared" si="48"/>
        <v>0</v>
      </c>
    </row>
    <row r="401" spans="1:19" ht="10.9" customHeight="1" x14ac:dyDescent="0.2">
      <c r="A401" s="16">
        <v>43555</v>
      </c>
      <c r="B401" s="17"/>
      <c r="C401" s="17" t="s">
        <v>245</v>
      </c>
      <c r="D401" s="17"/>
      <c r="E401" s="17"/>
      <c r="F401" s="18">
        <v>0</v>
      </c>
      <c r="G401" s="17" t="s">
        <v>246</v>
      </c>
      <c r="H401" s="17" t="s">
        <v>247</v>
      </c>
      <c r="I401" s="17" t="s">
        <v>248</v>
      </c>
      <c r="L401" t="str">
        <f t="shared" si="42"/>
        <v>960</v>
      </c>
      <c r="M401" t="str">
        <f t="shared" si="43"/>
        <v>Retained Earnings</v>
      </c>
      <c r="N401" s="5">
        <f t="shared" si="44"/>
        <v>43555</v>
      </c>
      <c r="O401" s="7" t="s">
        <v>256</v>
      </c>
      <c r="P401">
        <f t="shared" si="45"/>
        <v>0</v>
      </c>
      <c r="Q401" t="str">
        <f t="shared" si="46"/>
        <v>Net Profit</v>
      </c>
      <c r="R401" t="str">
        <f t="shared" si="47"/>
        <v/>
      </c>
      <c r="S401" s="6">
        <f t="shared" si="48"/>
        <v>0</v>
      </c>
    </row>
    <row r="402" spans="1:19" ht="10.9" customHeight="1" x14ac:dyDescent="0.2">
      <c r="A402" s="16">
        <v>43921</v>
      </c>
      <c r="B402" s="17"/>
      <c r="C402" s="17" t="s">
        <v>245</v>
      </c>
      <c r="D402" s="17"/>
      <c r="E402" s="17"/>
      <c r="F402" s="18">
        <v>0</v>
      </c>
      <c r="G402" s="17" t="s">
        <v>246</v>
      </c>
      <c r="H402" s="17" t="s">
        <v>247</v>
      </c>
      <c r="I402" s="17" t="s">
        <v>248</v>
      </c>
      <c r="L402" t="str">
        <f t="shared" si="42"/>
        <v>960</v>
      </c>
      <c r="M402" t="str">
        <f t="shared" si="43"/>
        <v>Retained Earnings</v>
      </c>
      <c r="N402" s="5">
        <f t="shared" si="44"/>
        <v>43921</v>
      </c>
      <c r="O402" s="7" t="s">
        <v>256</v>
      </c>
      <c r="P402">
        <f t="shared" si="45"/>
        <v>0</v>
      </c>
      <c r="Q402" t="str">
        <f t="shared" si="46"/>
        <v>Net Profit</v>
      </c>
      <c r="R402" t="str">
        <f t="shared" si="47"/>
        <v/>
      </c>
      <c r="S402" s="6">
        <f t="shared" si="48"/>
        <v>0</v>
      </c>
    </row>
    <row r="403" spans="1:19" ht="10.9" customHeight="1" x14ac:dyDescent="0.2">
      <c r="A403" s="16">
        <v>44286</v>
      </c>
      <c r="B403" s="17"/>
      <c r="C403" s="17" t="s">
        <v>245</v>
      </c>
      <c r="D403" s="17"/>
      <c r="E403" s="17"/>
      <c r="F403" s="18">
        <v>0</v>
      </c>
      <c r="G403" s="17" t="s">
        <v>246</v>
      </c>
      <c r="H403" s="17" t="s">
        <v>247</v>
      </c>
      <c r="I403" s="17" t="s">
        <v>248</v>
      </c>
      <c r="L403" t="str">
        <f t="shared" si="42"/>
        <v>960</v>
      </c>
      <c r="M403" t="str">
        <f t="shared" si="43"/>
        <v>Retained Earnings</v>
      </c>
      <c r="N403" s="5">
        <f t="shared" si="44"/>
        <v>44286</v>
      </c>
      <c r="O403" s="7" t="s">
        <v>256</v>
      </c>
      <c r="P403">
        <f t="shared" si="45"/>
        <v>0</v>
      </c>
      <c r="Q403" t="str">
        <f t="shared" si="46"/>
        <v>Net Profit</v>
      </c>
      <c r="R403" t="str">
        <f t="shared" si="47"/>
        <v/>
      </c>
      <c r="S403" s="6">
        <f t="shared" si="48"/>
        <v>0</v>
      </c>
    </row>
    <row r="404" spans="1:19" ht="10.9" customHeight="1" x14ac:dyDescent="0.2">
      <c r="A404" s="16">
        <v>44651</v>
      </c>
      <c r="B404" s="17"/>
      <c r="C404" s="17" t="s">
        <v>245</v>
      </c>
      <c r="D404" s="17"/>
      <c r="E404" s="17"/>
      <c r="F404" s="18">
        <v>0</v>
      </c>
      <c r="G404" s="17" t="s">
        <v>246</v>
      </c>
      <c r="H404" s="17" t="s">
        <v>247</v>
      </c>
      <c r="I404" s="17" t="s">
        <v>248</v>
      </c>
      <c r="L404" t="str">
        <f t="shared" si="42"/>
        <v>960</v>
      </c>
      <c r="M404" t="str">
        <f t="shared" si="43"/>
        <v>Retained Earnings</v>
      </c>
      <c r="N404" s="5">
        <f t="shared" si="44"/>
        <v>44651</v>
      </c>
      <c r="O404" s="7" t="s">
        <v>256</v>
      </c>
      <c r="P404">
        <f t="shared" si="45"/>
        <v>0</v>
      </c>
      <c r="Q404" t="str">
        <f t="shared" si="46"/>
        <v>Net Profit</v>
      </c>
      <c r="R404" t="str">
        <f t="shared" si="47"/>
        <v/>
      </c>
      <c r="S404" s="6">
        <f t="shared" si="48"/>
        <v>0</v>
      </c>
    </row>
    <row r="405" spans="1:19" ht="10.9" customHeight="1" x14ac:dyDescent="0.2">
      <c r="A405" s="16">
        <v>45016</v>
      </c>
      <c r="B405" s="17"/>
      <c r="C405" s="17" t="s">
        <v>245</v>
      </c>
      <c r="D405" s="17"/>
      <c r="E405" s="17"/>
      <c r="F405" s="18">
        <v>0</v>
      </c>
      <c r="G405" s="17" t="s">
        <v>246</v>
      </c>
      <c r="H405" s="17" t="s">
        <v>247</v>
      </c>
      <c r="I405" s="17" t="s">
        <v>248</v>
      </c>
      <c r="L405" t="str">
        <f t="shared" si="42"/>
        <v>960</v>
      </c>
      <c r="M405" t="str">
        <f t="shared" si="43"/>
        <v>Retained Earnings</v>
      </c>
      <c r="N405" s="5">
        <f t="shared" si="44"/>
        <v>45016</v>
      </c>
      <c r="O405" s="7" t="s">
        <v>256</v>
      </c>
      <c r="P405">
        <f t="shared" si="45"/>
        <v>0</v>
      </c>
      <c r="Q405" t="str">
        <f t="shared" si="46"/>
        <v>Net Profit</v>
      </c>
      <c r="R405" t="str">
        <f t="shared" si="47"/>
        <v/>
      </c>
      <c r="S405" s="6">
        <f t="shared" si="48"/>
        <v>0</v>
      </c>
    </row>
    <row r="406" spans="1:19" ht="10.9" customHeight="1" x14ac:dyDescent="0.2">
      <c r="A406" s="16">
        <v>45382</v>
      </c>
      <c r="B406" s="17"/>
      <c r="C406" s="17" t="s">
        <v>245</v>
      </c>
      <c r="D406" s="17"/>
      <c r="E406" s="17"/>
      <c r="F406" s="18">
        <v>0</v>
      </c>
      <c r="G406" s="17" t="s">
        <v>246</v>
      </c>
      <c r="H406" s="17" t="s">
        <v>247</v>
      </c>
      <c r="I406" s="17" t="s">
        <v>248</v>
      </c>
      <c r="L406" t="str">
        <f t="shared" si="42"/>
        <v>960</v>
      </c>
      <c r="M406" t="str">
        <f t="shared" si="43"/>
        <v>Retained Earnings</v>
      </c>
      <c r="N406" s="5">
        <f t="shared" si="44"/>
        <v>45382</v>
      </c>
      <c r="O406" s="7" t="s">
        <v>256</v>
      </c>
      <c r="P406">
        <f t="shared" si="45"/>
        <v>0</v>
      </c>
      <c r="Q406" t="str">
        <f t="shared" si="46"/>
        <v>Net Profit</v>
      </c>
      <c r="R406" t="str">
        <f t="shared" si="47"/>
        <v/>
      </c>
      <c r="S406" s="6">
        <f t="shared" si="48"/>
        <v>0</v>
      </c>
    </row>
    <row r="407" spans="1:19" ht="10.9" customHeight="1" x14ac:dyDescent="0.2">
      <c r="A407" s="16">
        <v>45747</v>
      </c>
      <c r="B407" s="17"/>
      <c r="C407" s="17" t="s">
        <v>249</v>
      </c>
      <c r="D407" s="17"/>
      <c r="E407" s="17"/>
      <c r="F407" s="18">
        <v>0</v>
      </c>
      <c r="G407" s="17" t="s">
        <v>246</v>
      </c>
      <c r="H407" s="17" t="s">
        <v>247</v>
      </c>
      <c r="I407" s="17" t="s">
        <v>248</v>
      </c>
      <c r="L407" t="str">
        <f t="shared" si="42"/>
        <v>960</v>
      </c>
      <c r="M407" t="str">
        <f t="shared" si="43"/>
        <v>Retained Earnings</v>
      </c>
      <c r="N407" s="5">
        <f t="shared" si="44"/>
        <v>45747</v>
      </c>
      <c r="O407" s="7" t="s">
        <v>256</v>
      </c>
      <c r="P407">
        <f t="shared" si="45"/>
        <v>0</v>
      </c>
      <c r="Q407" t="str">
        <f t="shared" si="46"/>
        <v>Net Loss</v>
      </c>
      <c r="R407" t="str">
        <f t="shared" si="47"/>
        <v/>
      </c>
      <c r="S407" s="6">
        <f t="shared" si="48"/>
        <v>0</v>
      </c>
    </row>
    <row r="408" spans="1:19" ht="10.9" customHeight="1" x14ac:dyDescent="0.2">
      <c r="A408" s="20" t="s">
        <v>250</v>
      </c>
      <c r="B408" s="20"/>
      <c r="C408" s="20"/>
      <c r="D408" s="20"/>
      <c r="E408" s="20"/>
      <c r="F408" s="21">
        <f>SUM(F6:F407)</f>
        <v>83948.479999999996</v>
      </c>
      <c r="G408" s="20"/>
      <c r="H408" s="20"/>
      <c r="I408" s="20"/>
    </row>
    <row r="409" spans="1:19" ht="13.35" customHeight="1" x14ac:dyDescent="0.2">
      <c r="A409" s="10"/>
      <c r="B409" s="10"/>
      <c r="C409" s="10"/>
      <c r="D409" s="10"/>
      <c r="E409" s="10"/>
      <c r="F409" s="10"/>
      <c r="G409" s="10"/>
      <c r="H409" s="10"/>
      <c r="I409" s="10"/>
    </row>
    <row r="410" spans="1:19" ht="10.9" customHeight="1" x14ac:dyDescent="0.2">
      <c r="A410" s="22" t="s">
        <v>250</v>
      </c>
      <c r="B410" s="22"/>
      <c r="C410" s="22"/>
      <c r="D410" s="22"/>
      <c r="E410" s="22"/>
      <c r="F410" s="23">
        <f>F408</f>
        <v>83948.479999999996</v>
      </c>
      <c r="G410" s="22"/>
      <c r="H410" s="22"/>
      <c r="I410" s="22"/>
    </row>
  </sheetData>
  <pageMargins left="0.7" right="0.7" top="0.75" bottom="0.75" header="0.3" footer="0.3"/>
  <pageSetup paperSize="9" fitToWidth="0" fitToHeight="0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84249-A983-4725-837F-0FAB0A4CDE05}">
  <dimension ref="A1:H30"/>
  <sheetViews>
    <sheetView tabSelected="1" workbookViewId="0">
      <selection activeCell="G3" sqref="G3:H30"/>
    </sheetView>
  </sheetViews>
  <sheetFormatPr defaultRowHeight="12" x14ac:dyDescent="0.2"/>
  <cols>
    <col min="1" max="1" width="11.85546875" bestFit="1" customWidth="1"/>
    <col min="2" max="3" width="30.140625" customWidth="1"/>
    <col min="4" max="4" width="15.5703125" customWidth="1"/>
  </cols>
  <sheetData>
    <row r="1" spans="1:8" x14ac:dyDescent="0.2">
      <c r="A1" s="24" cm="1">
        <f t="array" ref="A1:A30">_xlfn.UNIQUE('Account Transactions'!G:G)</f>
        <v>0</v>
      </c>
      <c r="B1" s="10" cm="1">
        <f t="array" ref="B1:B30">_xlfn.UNIQUE('Account Transactions'!H:H)</f>
        <v>0</v>
      </c>
      <c r="C1" s="24"/>
      <c r="D1" s="24"/>
    </row>
    <row r="2" spans="1:8" x14ac:dyDescent="0.2">
      <c r="A2" s="24" t="str">
        <v>Account Code</v>
      </c>
      <c r="B2" s="10" t="str">
        <v>Account</v>
      </c>
      <c r="C2" s="24"/>
      <c r="D2" s="24"/>
    </row>
    <row r="3" spans="1:8" x14ac:dyDescent="0.2">
      <c r="A3" s="24" t="str">
        <v>800</v>
      </c>
      <c r="B3" s="10" t="str">
        <v>Accounts Payable</v>
      </c>
      <c r="C3" s="24" t="str">
        <f>INDEX('Account Transactions'!H:H,MATCH(Nominal!$A3,'Account Transactions'!G:G,0))</f>
        <v>Accounts Payable</v>
      </c>
      <c r="D3" s="24" t="str">
        <f>INDEX('Account Transactions'!I:I,MATCH(Nominal!$A3,'Account Transactions'!G:G,0))</f>
        <v>Liability</v>
      </c>
      <c r="G3" t="s">
        <v>17</v>
      </c>
      <c r="H3" t="s">
        <v>18</v>
      </c>
    </row>
    <row r="4" spans="1:8" x14ac:dyDescent="0.2">
      <c r="A4" s="24" t="str">
        <v>090</v>
      </c>
      <c r="B4" s="10" t="str">
        <v>Business Bank Account</v>
      </c>
      <c r="C4" s="24" t="str">
        <f>INDEX('Account Transactions'!H:H,MATCH(Nominal!$A4,'Account Transactions'!G:G,0))</f>
        <v>Business Bank Account</v>
      </c>
      <c r="D4" s="24" t="str">
        <f>INDEX('Account Transactions'!I:I,MATCH(Nominal!$A4,'Account Transactions'!G:G,0))</f>
        <v>Asset</v>
      </c>
      <c r="G4" t="s">
        <v>160</v>
      </c>
      <c r="H4" t="s">
        <v>161</v>
      </c>
    </row>
    <row r="5" spans="1:8" x14ac:dyDescent="0.2">
      <c r="A5" s="24" t="str">
        <v>610</v>
      </c>
      <c r="B5" s="10" t="str">
        <v>Accounts Receivable</v>
      </c>
      <c r="C5" s="24" t="str">
        <f>INDEX('Account Transactions'!H:H,MATCH(Nominal!$A5,'Account Transactions'!G:G,0))</f>
        <v>Accounts Receivable</v>
      </c>
      <c r="D5" s="24" t="str">
        <f>INDEX('Account Transactions'!I:I,MATCH(Nominal!$A5,'Account Transactions'!G:G,0))</f>
        <v>Asset</v>
      </c>
      <c r="G5" t="s">
        <v>154</v>
      </c>
      <c r="H5" t="s">
        <v>155</v>
      </c>
    </row>
    <row r="6" spans="1:8" x14ac:dyDescent="0.2">
      <c r="A6" s="24" t="str">
        <v>877</v>
      </c>
      <c r="B6" s="10" t="str">
        <v>Tracking Transfers</v>
      </c>
      <c r="C6" s="24" t="str">
        <f>INDEX('Account Transactions'!H:H,MATCH(Nominal!$A6,'Account Transactions'!G:G,0))</f>
        <v>Tracking Transfers</v>
      </c>
      <c r="D6" s="24" t="str">
        <f>INDEX('Account Transactions'!I:I,MATCH(Nominal!$A6,'Account Transactions'!G:G,0))</f>
        <v>Liability</v>
      </c>
      <c r="G6" t="s">
        <v>242</v>
      </c>
      <c r="H6" t="s">
        <v>243</v>
      </c>
    </row>
    <row r="7" spans="1:8" x14ac:dyDescent="0.2">
      <c r="A7" s="24" t="str">
        <v>801</v>
      </c>
      <c r="B7" s="10" t="str">
        <v>Unpaid Expense Claims</v>
      </c>
      <c r="C7" s="24" t="str">
        <f>INDEX('Account Transactions'!H:H,MATCH(Nominal!$A7,'Account Transactions'!G:G,0))</f>
        <v>Unpaid Expense Claims</v>
      </c>
      <c r="D7" s="24" t="str">
        <f>INDEX('Account Transactions'!I:I,MATCH(Nominal!$A7,'Account Transactions'!G:G,0))</f>
        <v>Liability</v>
      </c>
      <c r="G7" t="s">
        <v>223</v>
      </c>
      <c r="H7" t="s">
        <v>224</v>
      </c>
    </row>
    <row r="8" spans="1:8" x14ac:dyDescent="0.2">
      <c r="A8" s="24" t="str">
        <v>412</v>
      </c>
      <c r="B8" s="10" t="str">
        <v>Consulting</v>
      </c>
      <c r="C8" s="24" t="str">
        <f>INDEX('Account Transactions'!H:H,MATCH(Nominal!$A8,'Account Transactions'!G:G,0))</f>
        <v>Consulting</v>
      </c>
      <c r="D8" s="24" t="str">
        <f>INDEX('Account Transactions'!I:I,MATCH(Nominal!$A8,'Account Transactions'!G:G,0))</f>
        <v>Expense</v>
      </c>
      <c r="G8" t="s">
        <v>186</v>
      </c>
      <c r="H8" t="s">
        <v>187</v>
      </c>
    </row>
    <row r="9" spans="1:8" x14ac:dyDescent="0.2">
      <c r="A9" s="24" t="str">
        <v>429</v>
      </c>
      <c r="B9" s="10" t="str">
        <v>General Expenses</v>
      </c>
      <c r="C9" s="24" t="str">
        <f>INDEX('Account Transactions'!H:H,MATCH(Nominal!$A9,'Account Transactions'!G:G,0))</f>
        <v>General Expenses</v>
      </c>
      <c r="D9" s="24" t="str">
        <f>INDEX('Account Transactions'!I:I,MATCH(Nominal!$A9,'Account Transactions'!G:G,0))</f>
        <v>Expense</v>
      </c>
      <c r="G9" t="s">
        <v>182</v>
      </c>
      <c r="H9" t="s">
        <v>183</v>
      </c>
    </row>
    <row r="10" spans="1:8" x14ac:dyDescent="0.2">
      <c r="A10" s="24" t="str">
        <v>820</v>
      </c>
      <c r="B10" s="10" t="str">
        <v>VAT</v>
      </c>
      <c r="C10" s="24" t="str">
        <f>INDEX('Account Transactions'!H:H,MATCH(Nominal!$A10,'Account Transactions'!G:G,0))</f>
        <v>VAT</v>
      </c>
      <c r="D10" s="24" t="str">
        <f>INDEX('Account Transactions'!I:I,MATCH(Nominal!$A10,'Account Transactions'!G:G,0))</f>
        <v>Liability</v>
      </c>
      <c r="G10" t="s">
        <v>105</v>
      </c>
      <c r="H10" t="s">
        <v>214</v>
      </c>
    </row>
    <row r="11" spans="1:8" x14ac:dyDescent="0.2">
      <c r="A11" s="24" t="str">
        <v>461</v>
      </c>
      <c r="B11" s="10" t="str">
        <v>Printing &amp; Stationery</v>
      </c>
      <c r="C11" s="24" t="str">
        <f>INDEX('Account Transactions'!H:H,MATCH(Nominal!$A11,'Account Transactions'!G:G,0))</f>
        <v>Printing &amp; Stationery</v>
      </c>
      <c r="D11" s="24" t="str">
        <f>INDEX('Account Transactions'!I:I,MATCH(Nominal!$A11,'Account Transactions'!G:G,0))</f>
        <v>Expense</v>
      </c>
      <c r="G11" t="s">
        <v>142</v>
      </c>
      <c r="H11" t="s">
        <v>143</v>
      </c>
    </row>
    <row r="12" spans="1:8" x14ac:dyDescent="0.2">
      <c r="A12" s="24" t="str">
        <v>260</v>
      </c>
      <c r="B12" s="10" t="str">
        <v>Other Revenue</v>
      </c>
      <c r="C12" s="24" t="str">
        <f>INDEX('Account Transactions'!H:H,MATCH(Nominal!$A12,'Account Transactions'!G:G,0))</f>
        <v>Other Revenue</v>
      </c>
      <c r="D12" s="24" t="str">
        <f>INDEX('Account Transactions'!I:I,MATCH(Nominal!$A12,'Account Transactions'!G:G,0))</f>
        <v>Revenue</v>
      </c>
      <c r="G12" t="s">
        <v>193</v>
      </c>
      <c r="H12" t="s">
        <v>194</v>
      </c>
    </row>
    <row r="13" spans="1:8" x14ac:dyDescent="0.2">
      <c r="A13" s="24" t="str">
        <v>840</v>
      </c>
      <c r="B13" s="10" t="str">
        <v>Historical Adjustment</v>
      </c>
      <c r="C13" s="24" t="str">
        <f>INDEX('Account Transactions'!H:H,MATCH(Nominal!$A13,'Account Transactions'!G:G,0))</f>
        <v>Historical Adjustment</v>
      </c>
      <c r="D13" s="24" t="str">
        <f>INDEX('Account Transactions'!I:I,MATCH(Nominal!$A13,'Account Transactions'!G:G,0))</f>
        <v>Liability</v>
      </c>
      <c r="G13" t="s">
        <v>146</v>
      </c>
      <c r="H13" t="s">
        <v>147</v>
      </c>
    </row>
    <row r="14" spans="1:8" x14ac:dyDescent="0.2">
      <c r="A14" s="24" t="str">
        <v>200</v>
      </c>
      <c r="B14" s="10" t="str">
        <v>Sales</v>
      </c>
      <c r="C14" s="24" t="str">
        <f>INDEX('Account Transactions'!H:H,MATCH(Nominal!$A14,'Account Transactions'!G:G,0))</f>
        <v>Sales</v>
      </c>
      <c r="D14" s="24" t="str">
        <f>INDEX('Account Transactions'!I:I,MATCH(Nominal!$A14,'Account Transactions'!G:G,0))</f>
        <v>Revenue</v>
      </c>
      <c r="G14" t="s">
        <v>163</v>
      </c>
      <c r="H14" t="s">
        <v>164</v>
      </c>
    </row>
    <row r="15" spans="1:8" x14ac:dyDescent="0.2">
      <c r="A15" s="24" t="str">
        <v>445</v>
      </c>
      <c r="B15" s="10" t="str">
        <v>Light, Power, Heating</v>
      </c>
      <c r="C15" s="24" t="str">
        <f>INDEX('Account Transactions'!H:H,MATCH(Nominal!$A15,'Account Transactions'!G:G,0))</f>
        <v>Light, Power, Heating</v>
      </c>
      <c r="D15" s="24" t="str">
        <f>INDEX('Account Transactions'!I:I,MATCH(Nominal!$A15,'Account Transactions'!G:G,0))</f>
        <v>Expense</v>
      </c>
      <c r="G15" t="s">
        <v>201</v>
      </c>
      <c r="H15" t="s">
        <v>202</v>
      </c>
    </row>
    <row r="16" spans="1:8" x14ac:dyDescent="0.2">
      <c r="A16" s="24" t="str">
        <v>469</v>
      </c>
      <c r="B16" s="10" t="str">
        <v>Rent</v>
      </c>
      <c r="C16" s="24" t="str">
        <f>INDEX('Account Transactions'!H:H,MATCH(Nominal!$A16,'Account Transactions'!G:G,0))</f>
        <v>Rent</v>
      </c>
      <c r="D16" s="24" t="str">
        <f>INDEX('Account Transactions'!I:I,MATCH(Nominal!$A16,'Account Transactions'!G:G,0))</f>
        <v>Expense</v>
      </c>
      <c r="G16" t="s">
        <v>151</v>
      </c>
      <c r="H16" t="s">
        <v>152</v>
      </c>
    </row>
    <row r="17" spans="1:8" x14ac:dyDescent="0.2">
      <c r="A17" s="24" t="str">
        <v>489</v>
      </c>
      <c r="B17" s="10" t="str">
        <v>Telephone &amp; Internet</v>
      </c>
      <c r="C17" s="24" t="str">
        <f>INDEX('Account Transactions'!H:H,MATCH(Nominal!$A17,'Account Transactions'!G:G,0))</f>
        <v>Telephone &amp; Internet</v>
      </c>
      <c r="D17" s="24" t="str">
        <f>INDEX('Account Transactions'!I:I,MATCH(Nominal!$A17,'Account Transactions'!G:G,0))</f>
        <v>Expense</v>
      </c>
      <c r="G17" t="s">
        <v>168</v>
      </c>
      <c r="H17" t="s">
        <v>169</v>
      </c>
    </row>
    <row r="18" spans="1:8" x14ac:dyDescent="0.2">
      <c r="A18" s="24" t="str">
        <v>720</v>
      </c>
      <c r="B18" s="10" t="str">
        <v>Computer Equipment</v>
      </c>
      <c r="C18" s="24" t="str">
        <f>INDEX('Account Transactions'!H:H,MATCH(Nominal!$A18,'Account Transactions'!G:G,0))</f>
        <v>Computer Equipment</v>
      </c>
      <c r="D18" s="24" t="str">
        <f>INDEX('Account Transactions'!I:I,MATCH(Nominal!$A18,'Account Transactions'!G:G,0))</f>
        <v>Asset</v>
      </c>
      <c r="G18" t="s">
        <v>211</v>
      </c>
      <c r="H18" t="s">
        <v>212</v>
      </c>
    </row>
    <row r="19" spans="1:8" x14ac:dyDescent="0.2">
      <c r="A19" s="24" t="str">
        <v>404</v>
      </c>
      <c r="B19" s="10" t="str">
        <v>Bank Fees</v>
      </c>
      <c r="C19" s="24" t="str">
        <f>INDEX('Account Transactions'!H:H,MATCH(Nominal!$A19,'Account Transactions'!G:G,0))</f>
        <v>Bank Fees</v>
      </c>
      <c r="D19" s="24" t="str">
        <f>INDEX('Account Transactions'!I:I,MATCH(Nominal!$A19,'Account Transactions'!G:G,0))</f>
        <v>Expense</v>
      </c>
      <c r="G19" t="s">
        <v>208</v>
      </c>
      <c r="H19" t="s">
        <v>209</v>
      </c>
    </row>
    <row r="20" spans="1:8" x14ac:dyDescent="0.2">
      <c r="A20" s="24" t="str">
        <v>401</v>
      </c>
      <c r="B20" s="10" t="str">
        <v>Audit &amp; Accountancy fees</v>
      </c>
      <c r="C20" s="24" t="str">
        <f>INDEX('Account Transactions'!H:H,MATCH(Nominal!$A20,'Account Transactions'!G:G,0))</f>
        <v>Audit &amp; Accountancy fees</v>
      </c>
      <c r="D20" s="24" t="str">
        <f>INDEX('Account Transactions'!I:I,MATCH(Nominal!$A20,'Account Transactions'!G:G,0))</f>
        <v>Expense</v>
      </c>
      <c r="G20" t="s">
        <v>171</v>
      </c>
      <c r="H20" t="s">
        <v>172</v>
      </c>
    </row>
    <row r="21" spans="1:8" x14ac:dyDescent="0.2">
      <c r="A21" s="24" t="str">
        <v>420</v>
      </c>
      <c r="B21" s="10" t="str">
        <v>Entertainment-100% business</v>
      </c>
      <c r="C21" s="24" t="str">
        <f>INDEX('Account Transactions'!H:H,MATCH(Nominal!$A21,'Account Transactions'!G:G,0))</f>
        <v>Entertainment-100% business</v>
      </c>
      <c r="D21" s="24" t="str">
        <f>INDEX('Account Transactions'!I:I,MATCH(Nominal!$A21,'Account Transactions'!G:G,0))</f>
        <v>Expense</v>
      </c>
      <c r="G21" t="s">
        <v>197</v>
      </c>
      <c r="H21" t="s">
        <v>198</v>
      </c>
    </row>
    <row r="22" spans="1:8" x14ac:dyDescent="0.2">
      <c r="A22" s="24" t="str">
        <v>493</v>
      </c>
      <c r="B22" s="10" t="str">
        <v>Travel - National</v>
      </c>
      <c r="C22" s="24" t="str">
        <f>INDEX('Account Transactions'!H:H,MATCH(Nominal!$A22,'Account Transactions'!G:G,0))</f>
        <v>Travel - National</v>
      </c>
      <c r="D22" s="24" t="str">
        <f>INDEX('Account Transactions'!I:I,MATCH(Nominal!$A22,'Account Transactions'!G:G,0))</f>
        <v>Expense</v>
      </c>
      <c r="G22" t="s">
        <v>22</v>
      </c>
      <c r="H22" t="s">
        <v>23</v>
      </c>
    </row>
    <row r="23" spans="1:8" x14ac:dyDescent="0.2">
      <c r="A23" s="24" t="str">
        <v>449</v>
      </c>
      <c r="B23" s="10" t="str">
        <v>Motor Vehicle Expenses</v>
      </c>
      <c r="C23" s="24" t="str">
        <f>INDEX('Account Transactions'!H:H,MATCH(Nominal!$A23,'Account Transactions'!G:G,0))</f>
        <v>Motor Vehicle Expenses</v>
      </c>
      <c r="D23" s="24" t="str">
        <f>INDEX('Account Transactions'!I:I,MATCH(Nominal!$A23,'Account Transactions'!G:G,0))</f>
        <v>Expense</v>
      </c>
      <c r="G23" t="s">
        <v>227</v>
      </c>
      <c r="H23" t="s">
        <v>228</v>
      </c>
    </row>
    <row r="24" spans="1:8" x14ac:dyDescent="0.2">
      <c r="A24" s="24" t="str">
        <v>485</v>
      </c>
      <c r="B24" s="10" t="str">
        <v>Subscriptions</v>
      </c>
      <c r="C24" s="24" t="str">
        <f>INDEX('Account Transactions'!H:H,MATCH(Nominal!$A24,'Account Transactions'!G:G,0))</f>
        <v>Subscriptions</v>
      </c>
      <c r="D24" s="24" t="str">
        <f>INDEX('Account Transactions'!I:I,MATCH(Nominal!$A24,'Account Transactions'!G:G,0))</f>
        <v>Expense</v>
      </c>
      <c r="G24" t="s">
        <v>174</v>
      </c>
      <c r="H24" t="s">
        <v>175</v>
      </c>
    </row>
    <row r="25" spans="1:8" x14ac:dyDescent="0.2">
      <c r="A25" s="24" t="str">
        <v>473</v>
      </c>
      <c r="B25" s="10" t="str">
        <v>Repairs &amp; Maintenance</v>
      </c>
      <c r="C25" s="24" t="str">
        <f>INDEX('Account Transactions'!H:H,MATCH(Nominal!$A25,'Account Transactions'!G:G,0))</f>
        <v>Repairs &amp; Maintenance</v>
      </c>
      <c r="D25" s="24" t="str">
        <f>INDEX('Account Transactions'!I:I,MATCH(Nominal!$A25,'Account Transactions'!G:G,0))</f>
        <v>Expense</v>
      </c>
      <c r="G25" t="s">
        <v>13</v>
      </c>
      <c r="H25" t="s">
        <v>14</v>
      </c>
    </row>
    <row r="26" spans="1:8" x14ac:dyDescent="0.2">
      <c r="A26" s="24" t="str">
        <v>408</v>
      </c>
      <c r="B26" s="10" t="str">
        <v>Cleaning</v>
      </c>
      <c r="C26" s="24" t="str">
        <f>INDEX('Account Transactions'!H:H,MATCH(Nominal!$A26,'Account Transactions'!G:G,0))</f>
        <v>Cleaning</v>
      </c>
      <c r="D26" s="24" t="str">
        <f>INDEX('Account Transactions'!I:I,MATCH(Nominal!$A26,'Account Transactions'!G:G,0))</f>
        <v>Expense</v>
      </c>
      <c r="G26" t="s">
        <v>89</v>
      </c>
      <c r="H26" t="s">
        <v>90</v>
      </c>
    </row>
    <row r="27" spans="1:8" x14ac:dyDescent="0.2">
      <c r="A27" s="24" t="str">
        <v>400</v>
      </c>
      <c r="B27" s="10" t="str">
        <v>Advertising &amp; Marketing</v>
      </c>
      <c r="C27" s="24" t="str">
        <f>INDEX('Account Transactions'!H:H,MATCH(Nominal!$A27,'Account Transactions'!G:G,0))</f>
        <v>Advertising &amp; Marketing</v>
      </c>
      <c r="D27" s="24" t="str">
        <f>INDEX('Account Transactions'!I:I,MATCH(Nominal!$A27,'Account Transactions'!G:G,0))</f>
        <v>Expense</v>
      </c>
      <c r="G27" t="s">
        <v>148</v>
      </c>
      <c r="H27" t="s">
        <v>149</v>
      </c>
    </row>
    <row r="28" spans="1:8" x14ac:dyDescent="0.2">
      <c r="A28" s="24" t="str">
        <v>710</v>
      </c>
      <c r="B28" s="10" t="str">
        <v>Office Equipment</v>
      </c>
      <c r="C28" s="24" t="str">
        <f>INDEX('Account Transactions'!H:H,MATCH(Nominal!$A28,'Account Transactions'!G:G,0))</f>
        <v>Office Equipment</v>
      </c>
      <c r="D28" s="24" t="str">
        <f>INDEX('Account Transactions'!I:I,MATCH(Nominal!$A28,'Account Transactions'!G:G,0))</f>
        <v>Asset</v>
      </c>
      <c r="G28" t="s">
        <v>157</v>
      </c>
      <c r="H28" t="s">
        <v>158</v>
      </c>
    </row>
    <row r="29" spans="1:8" x14ac:dyDescent="0.2">
      <c r="A29" s="24" t="str">
        <v>300</v>
      </c>
      <c r="B29" s="10" t="str">
        <v>Purchases</v>
      </c>
      <c r="C29" s="24" t="str">
        <f>INDEX('Account Transactions'!H:H,MATCH(Nominal!$A29,'Account Transactions'!G:G,0))</f>
        <v>Purchases</v>
      </c>
      <c r="D29" s="24" t="str">
        <f>INDEX('Account Transactions'!I:I,MATCH(Nominal!$A29,'Account Transactions'!G:G,0))</f>
        <v>Expense</v>
      </c>
      <c r="G29" t="s">
        <v>60</v>
      </c>
      <c r="H29" t="s">
        <v>61</v>
      </c>
    </row>
    <row r="30" spans="1:8" x14ac:dyDescent="0.2">
      <c r="A30" s="24" t="str">
        <v>960</v>
      </c>
      <c r="B30" s="10" t="str">
        <v>Retained Earnings</v>
      </c>
      <c r="C30" s="24" t="str">
        <f>INDEX('Account Transactions'!H:H,MATCH(Nominal!$A30,'Account Transactions'!G:G,0))</f>
        <v>Retained Earnings</v>
      </c>
      <c r="D30" s="24" t="str">
        <f>INDEX('Account Transactions'!I:I,MATCH(Nominal!$A30,'Account Transactions'!G:G,0))</f>
        <v>Equity</v>
      </c>
      <c r="G30" t="s">
        <v>246</v>
      </c>
      <c r="H30" t="s">
        <v>247</v>
      </c>
    </row>
  </sheetData>
  <sortState xmlns:xlrd2="http://schemas.microsoft.com/office/spreadsheetml/2017/richdata2" ref="G3:H30">
    <sortCondition ref="G3:G30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2EE1B736C20A4FAE98B3A26987CCA8" ma:contentTypeVersion="19" ma:contentTypeDescription="Create a new document." ma:contentTypeScope="" ma:versionID="c6556e8edc60857de96bbe36eca317a7">
  <xsd:schema xmlns:xsd="http://www.w3.org/2001/XMLSchema" xmlns:xs="http://www.w3.org/2001/XMLSchema" xmlns:p="http://schemas.microsoft.com/office/2006/metadata/properties" xmlns:ns2="30f80a08-4cc1-43cf-8f96-f7d0b00fd8c4" xmlns:ns3="682bbff5-d36b-4233-b5b9-d6e6dbef89f2" targetNamespace="http://schemas.microsoft.com/office/2006/metadata/properties" ma:root="true" ma:fieldsID="9b3c943114088c96a7a061f9f7b4bb57" ns2:_="" ns3:_="">
    <xsd:import namespace="30f80a08-4cc1-43cf-8f96-f7d0b00fd8c4"/>
    <xsd:import namespace="682bbff5-d36b-4233-b5b9-d6e6dbef8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80a08-4cc1-43cf-8f96-f7d0b00fd8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172a8f4-9cb5-45c7-ab49-463987f738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2bbff5-d36b-4233-b5b9-d6e6dbef89f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259f513-8134-43c7-9a14-1754e8e6a672}" ma:internalName="TaxCatchAll" ma:showField="CatchAllData" ma:web="682bbff5-d36b-4233-b5b9-d6e6dbef89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0f80a08-4cc1-43cf-8f96-f7d0b00fd8c4">
      <Terms xmlns="http://schemas.microsoft.com/office/infopath/2007/PartnerControls"/>
    </lcf76f155ced4ddcb4097134ff3c332f>
    <TaxCatchAll xmlns="682bbff5-d36b-4233-b5b9-d6e6dbef89f2" xsi:nil="true"/>
  </documentManagement>
</p:properties>
</file>

<file path=customXml/itemProps1.xml><?xml version="1.0" encoding="utf-8"?>
<ds:datastoreItem xmlns:ds="http://schemas.openxmlformats.org/officeDocument/2006/customXml" ds:itemID="{FFA8F35B-327B-466F-A17E-C3BFC85F6D31}"/>
</file>

<file path=customXml/itemProps2.xml><?xml version="1.0" encoding="utf-8"?>
<ds:datastoreItem xmlns:ds="http://schemas.openxmlformats.org/officeDocument/2006/customXml" ds:itemID="{A8DACA7B-A76B-46A5-8A72-CFE4F4F45914}"/>
</file>

<file path=customXml/itemProps3.xml><?xml version="1.0" encoding="utf-8"?>
<ds:datastoreItem xmlns:ds="http://schemas.openxmlformats.org/officeDocument/2006/customXml" ds:itemID="{9BE106E1-34E1-4124-86D1-97C452FAB6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Account Transactions</vt:lpstr>
      <vt:lpstr>Nominal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Walker</dc:creator>
  <cp:lastModifiedBy>Mark Walker</cp:lastModifiedBy>
  <dcterms:created xsi:type="dcterms:W3CDTF">2026-02-13T09:26:07Z</dcterms:created>
  <dcterms:modified xsi:type="dcterms:W3CDTF">2026-02-13T10:26:02Z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0x0101003D2EE1B736C20A4FAE98B3A26987CCA8</vt:lpwstr>
  </property>
</Properties>
</file>